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Z:\Skarek\01. PrF\05_Rekonstrukce poslucháren 2018\09. AVT\3. Final\Technické specifikace\"/>
    </mc:Choice>
  </mc:AlternateContent>
  <xr:revisionPtr revIDLastSave="0" documentId="13_ncr:1_{AFF8E1B2-FC9D-4802-89F0-506DDDE24593}" xr6:coauthVersionLast="44" xr6:coauthVersionMax="44" xr10:uidLastSave="{00000000-0000-0000-0000-000000000000}"/>
  <bookViews>
    <workbookView xWindow="-120" yWindow="-120" windowWidth="19440" windowHeight="11160" xr2:uid="{00000000-000D-0000-FFFF-FFFF00000000}"/>
  </bookViews>
  <sheets>
    <sheet name="Rekapitulace" sheetId="1" r:id="rId1"/>
    <sheet name="Polsuchárna 1035" sheetId="17" r:id="rId2"/>
    <sheet name="Posluchárna 1037" sheetId="21" r:id="rId3"/>
    <sheet name="Posluchárna 2037" sheetId="22" r:id="rId4"/>
    <sheet name="Posluchárna 2042" sheetId="23" r:id="rId5"/>
    <sheet name="Technická místnost společná tec" sheetId="20" r:id="rId6"/>
    <sheet name="Cvičebna 1036" sheetId="24" r:id="rId7"/>
  </sheets>
  <definedNames>
    <definedName name="_xlnm._FilterDatabase" localSheetId="6" hidden="1">'Cvičebna 1036'!$A$2:$J$51</definedName>
    <definedName name="_xlnm._FilterDatabase" localSheetId="1" hidden="1">'Polsuchárna 1035'!$A$2:$J$93</definedName>
    <definedName name="_xlnm._FilterDatabase" localSheetId="2" hidden="1">'Posluchárna 1037'!$A$2:$J$93</definedName>
    <definedName name="_xlnm._FilterDatabase" localSheetId="3" hidden="1">'Posluchárna 2037'!$A$2:$J$93</definedName>
    <definedName name="_xlnm._FilterDatabase" localSheetId="4" hidden="1">'Posluchárna 2042'!$A$2:$J$93</definedName>
    <definedName name="_xlnm._FilterDatabase" localSheetId="5" hidden="1">'Technická místnost společná tec'!$A$2:$J$54</definedName>
    <definedName name="Excel_BuiltIn_Print_Titles_1" localSheetId="6">'Cvičebna 1036'!$D$2:$HR$2</definedName>
    <definedName name="Excel_BuiltIn_Print_Titles_1" localSheetId="1">'Polsuchárna 1035'!$D$2:$HR$2</definedName>
    <definedName name="Excel_BuiltIn_Print_Titles_1" localSheetId="2">'Posluchárna 1037'!$D$2:$HR$2</definedName>
    <definedName name="Excel_BuiltIn_Print_Titles_1" localSheetId="3">'Posluchárna 2037'!$D$2:$HR$2</definedName>
    <definedName name="Excel_BuiltIn_Print_Titles_1" localSheetId="4">'Posluchárna 2042'!$D$2:$HR$2</definedName>
    <definedName name="Excel_BuiltIn_Print_Titles_1" localSheetId="0">Rekapitulace!#REF!</definedName>
    <definedName name="Excel_BuiltIn_Print_Titles_1" localSheetId="5">'Technická místnost společná tec'!$D$2:$HR$2</definedName>
    <definedName name="Excel_BuiltIn_Print_Titles_1">#REF!</definedName>
    <definedName name="_xlnm.Print_Titles" localSheetId="6">'Cvičebna 1036'!$2:$2</definedName>
    <definedName name="_xlnm.Print_Titles" localSheetId="1">'Polsuchárna 1035'!$2:$2</definedName>
    <definedName name="_xlnm.Print_Titles" localSheetId="2">'Posluchárna 1037'!$2:$2</definedName>
    <definedName name="_xlnm.Print_Titles" localSheetId="3">'Posluchárna 2037'!$2:$2</definedName>
    <definedName name="_xlnm.Print_Titles" localSheetId="4">'Posluchárna 2042'!$2:$2</definedName>
    <definedName name="_xlnm.Print_Titles" localSheetId="5">'Technická místnost společná tec'!$2:$2</definedName>
    <definedName name="_xlnm.Print_Area" localSheetId="6">'Cvičebna 1036'!$A$2:$J$15</definedName>
    <definedName name="_xlnm.Print_Area" localSheetId="1">'Polsuchárna 1035'!$A$2:$J$57</definedName>
    <definedName name="_xlnm.Print_Area" localSheetId="2">'Posluchárna 1037'!$A$2:$J$57</definedName>
    <definedName name="_xlnm.Print_Area" localSheetId="3">'Posluchárna 2037'!$A$2:$J$57</definedName>
    <definedName name="_xlnm.Print_Area" localSheetId="4">'Posluchárna 2042'!$A$2:$J$57</definedName>
    <definedName name="_xlnm.Print_Area" localSheetId="0">Rekapitulace!$A$1:$E$18</definedName>
    <definedName name="_xlnm.Print_Area" localSheetId="5">'Technická místnost společná tec'!$A$2:$J$18</definedName>
    <definedName name="Z_4D0D2B2A_9DF8_458C_AAEE_86A80A3339F0_.wvu.Cols" localSheetId="6" hidden="1">'Cvičebna 1036'!#REF!</definedName>
    <definedName name="Z_4D0D2B2A_9DF8_458C_AAEE_86A80A3339F0_.wvu.Cols" localSheetId="1" hidden="1">'Polsuchárna 1035'!#REF!</definedName>
    <definedName name="Z_4D0D2B2A_9DF8_458C_AAEE_86A80A3339F0_.wvu.Cols" localSheetId="2" hidden="1">'Posluchárna 1037'!#REF!</definedName>
    <definedName name="Z_4D0D2B2A_9DF8_458C_AAEE_86A80A3339F0_.wvu.Cols" localSheetId="3" hidden="1">'Posluchárna 2037'!#REF!</definedName>
    <definedName name="Z_4D0D2B2A_9DF8_458C_AAEE_86A80A3339F0_.wvu.Cols" localSheetId="4" hidden="1">'Posluchárna 2042'!#REF!</definedName>
    <definedName name="Z_4D0D2B2A_9DF8_458C_AAEE_86A80A3339F0_.wvu.Cols" localSheetId="5" hidden="1">'Technická místnost společná tec'!#REF!</definedName>
    <definedName name="Z_4D0D2B2A_9DF8_458C_AAEE_86A80A3339F0_.wvu.FilterData" localSheetId="6" hidden="1">'Cvičebna 1036'!$A$2:$J$51</definedName>
    <definedName name="Z_4D0D2B2A_9DF8_458C_AAEE_86A80A3339F0_.wvu.FilterData" localSheetId="1" hidden="1">'Polsuchárna 1035'!$A$2:$J$93</definedName>
    <definedName name="Z_4D0D2B2A_9DF8_458C_AAEE_86A80A3339F0_.wvu.FilterData" localSheetId="2" hidden="1">'Posluchárna 1037'!$A$2:$J$93</definedName>
    <definedName name="Z_4D0D2B2A_9DF8_458C_AAEE_86A80A3339F0_.wvu.FilterData" localSheetId="3" hidden="1">'Posluchárna 2037'!$A$2:$J$93</definedName>
    <definedName name="Z_4D0D2B2A_9DF8_458C_AAEE_86A80A3339F0_.wvu.FilterData" localSheetId="4" hidden="1">'Posluchárna 2042'!$A$2:$J$93</definedName>
    <definedName name="Z_4D0D2B2A_9DF8_458C_AAEE_86A80A3339F0_.wvu.FilterData" localSheetId="5" hidden="1">'Technická místnost společná tec'!$A$2:$J$54</definedName>
    <definedName name="Z_4D0D2B2A_9DF8_458C_AAEE_86A80A3339F0_.wvu.PrintArea" localSheetId="6" hidden="1">'Cvičebna 1036'!$A$2:$J$51</definedName>
    <definedName name="Z_4D0D2B2A_9DF8_458C_AAEE_86A80A3339F0_.wvu.PrintArea" localSheetId="1" hidden="1">'Polsuchárna 1035'!$A$2:$J$93</definedName>
    <definedName name="Z_4D0D2B2A_9DF8_458C_AAEE_86A80A3339F0_.wvu.PrintArea" localSheetId="2" hidden="1">'Posluchárna 1037'!$A$2:$J$93</definedName>
    <definedName name="Z_4D0D2B2A_9DF8_458C_AAEE_86A80A3339F0_.wvu.PrintArea" localSheetId="3" hidden="1">'Posluchárna 2037'!$A$2:$J$93</definedName>
    <definedName name="Z_4D0D2B2A_9DF8_458C_AAEE_86A80A3339F0_.wvu.PrintArea" localSheetId="4" hidden="1">'Posluchárna 2042'!$A$2:$J$93</definedName>
    <definedName name="Z_4D0D2B2A_9DF8_458C_AAEE_86A80A3339F0_.wvu.PrintArea" localSheetId="5" hidden="1">'Technická místnost společná tec'!$A$2:$J$54</definedName>
    <definedName name="Z_4D0D2B2A_9DF8_458C_AAEE_86A80A3339F0_.wvu.PrintTitles" localSheetId="6" hidden="1">'Cvičebna 1036'!$2:$2</definedName>
    <definedName name="Z_4D0D2B2A_9DF8_458C_AAEE_86A80A3339F0_.wvu.PrintTitles" localSheetId="1" hidden="1">'Polsuchárna 1035'!$2:$2</definedName>
    <definedName name="Z_4D0D2B2A_9DF8_458C_AAEE_86A80A3339F0_.wvu.PrintTitles" localSheetId="2" hidden="1">'Posluchárna 1037'!$2:$2</definedName>
    <definedName name="Z_4D0D2B2A_9DF8_458C_AAEE_86A80A3339F0_.wvu.PrintTitles" localSheetId="3" hidden="1">'Posluchárna 2037'!$2:$2</definedName>
    <definedName name="Z_4D0D2B2A_9DF8_458C_AAEE_86A80A3339F0_.wvu.PrintTitles" localSheetId="4" hidden="1">'Posluchárna 2042'!$2:$2</definedName>
    <definedName name="Z_4D0D2B2A_9DF8_458C_AAEE_86A80A3339F0_.wvu.PrintTitles" localSheetId="5" hidden="1">'Technická místnost společná tec'!$2:$2</definedName>
    <definedName name="Z_663F3EEA_54DF_4CA4_AC64_811AA139A51B_.wvu.FilterData" localSheetId="6" hidden="1">'Cvičebna 1036'!$A$2:$J$51</definedName>
    <definedName name="Z_663F3EEA_54DF_4CA4_AC64_811AA139A51B_.wvu.FilterData" localSheetId="1" hidden="1">'Polsuchárna 1035'!$A$2:$J$93</definedName>
    <definedName name="Z_663F3EEA_54DF_4CA4_AC64_811AA139A51B_.wvu.FilterData" localSheetId="2" hidden="1">'Posluchárna 1037'!$A$2:$J$93</definedName>
    <definedName name="Z_663F3EEA_54DF_4CA4_AC64_811AA139A51B_.wvu.FilterData" localSheetId="3" hidden="1">'Posluchárna 2037'!$A$2:$J$93</definedName>
    <definedName name="Z_663F3EEA_54DF_4CA4_AC64_811AA139A51B_.wvu.FilterData" localSheetId="4" hidden="1">'Posluchárna 2042'!$A$2:$J$93</definedName>
    <definedName name="Z_663F3EEA_54DF_4CA4_AC64_811AA139A51B_.wvu.FilterData" localSheetId="5" hidden="1">'Technická místnost společná tec'!$A$2:$J$54</definedName>
    <definedName name="Z_8739B187_5193_4A50_AB3C_AACA053D53F9_.wvu.Cols" localSheetId="6" hidden="1">'Cvičebna 1036'!#REF!</definedName>
    <definedName name="Z_8739B187_5193_4A50_AB3C_AACA053D53F9_.wvu.Cols" localSheetId="1" hidden="1">'Polsuchárna 1035'!#REF!</definedName>
    <definedName name="Z_8739B187_5193_4A50_AB3C_AACA053D53F9_.wvu.Cols" localSheetId="2" hidden="1">'Posluchárna 1037'!#REF!</definedName>
    <definedName name="Z_8739B187_5193_4A50_AB3C_AACA053D53F9_.wvu.Cols" localSheetId="3" hidden="1">'Posluchárna 2037'!#REF!</definedName>
    <definedName name="Z_8739B187_5193_4A50_AB3C_AACA053D53F9_.wvu.Cols" localSheetId="4" hidden="1">'Posluchárna 2042'!#REF!</definedName>
    <definedName name="Z_8739B187_5193_4A50_AB3C_AACA053D53F9_.wvu.Cols" localSheetId="5" hidden="1">'Technická místnost společná tec'!#REF!</definedName>
    <definedName name="Z_8739B187_5193_4A50_AB3C_AACA053D53F9_.wvu.FilterData" localSheetId="6" hidden="1">'Cvičebna 1036'!$A$2:$J$51</definedName>
    <definedName name="Z_8739B187_5193_4A50_AB3C_AACA053D53F9_.wvu.FilterData" localSheetId="1" hidden="1">'Polsuchárna 1035'!$A$2:$J$93</definedName>
    <definedName name="Z_8739B187_5193_4A50_AB3C_AACA053D53F9_.wvu.FilterData" localSheetId="2" hidden="1">'Posluchárna 1037'!$A$2:$J$93</definedName>
    <definedName name="Z_8739B187_5193_4A50_AB3C_AACA053D53F9_.wvu.FilterData" localSheetId="3" hidden="1">'Posluchárna 2037'!$A$2:$J$93</definedName>
    <definedName name="Z_8739B187_5193_4A50_AB3C_AACA053D53F9_.wvu.FilterData" localSheetId="4" hidden="1">'Posluchárna 2042'!$A$2:$J$93</definedName>
    <definedName name="Z_8739B187_5193_4A50_AB3C_AACA053D53F9_.wvu.FilterData" localSheetId="5" hidden="1">'Technická místnost společná tec'!$A$2:$J$54</definedName>
    <definedName name="Z_C813679C_1F25_4E8B_B995_533787F0CCF2_.wvu.Cols" localSheetId="6" hidden="1">'Cvičebna 1036'!#REF!</definedName>
    <definedName name="Z_C813679C_1F25_4E8B_B995_533787F0CCF2_.wvu.Cols" localSheetId="1" hidden="1">'Polsuchárna 1035'!#REF!</definedName>
    <definedName name="Z_C813679C_1F25_4E8B_B995_533787F0CCF2_.wvu.Cols" localSheetId="2" hidden="1">'Posluchárna 1037'!#REF!</definedName>
    <definedName name="Z_C813679C_1F25_4E8B_B995_533787F0CCF2_.wvu.Cols" localSheetId="3" hidden="1">'Posluchárna 2037'!#REF!</definedName>
    <definedName name="Z_C813679C_1F25_4E8B_B995_533787F0CCF2_.wvu.Cols" localSheetId="4" hidden="1">'Posluchárna 2042'!#REF!</definedName>
    <definedName name="Z_C813679C_1F25_4E8B_B995_533787F0CCF2_.wvu.Cols" localSheetId="5" hidden="1">'Technická místnost společná tec'!#REF!</definedName>
    <definedName name="Z_C813679C_1F25_4E8B_B995_533787F0CCF2_.wvu.FilterData" localSheetId="6" hidden="1">'Cvičebna 1036'!$A$2:$J$51</definedName>
    <definedName name="Z_C813679C_1F25_4E8B_B995_533787F0CCF2_.wvu.FilterData" localSheetId="1" hidden="1">'Polsuchárna 1035'!$A$2:$J$93</definedName>
    <definedName name="Z_C813679C_1F25_4E8B_B995_533787F0CCF2_.wvu.FilterData" localSheetId="2" hidden="1">'Posluchárna 1037'!$A$2:$J$93</definedName>
    <definedName name="Z_C813679C_1F25_4E8B_B995_533787F0CCF2_.wvu.FilterData" localSheetId="3" hidden="1">'Posluchárna 2037'!$A$2:$J$93</definedName>
    <definedName name="Z_C813679C_1F25_4E8B_B995_533787F0CCF2_.wvu.FilterData" localSheetId="4" hidden="1">'Posluchárna 2042'!$A$2:$J$93</definedName>
    <definedName name="Z_C813679C_1F25_4E8B_B995_533787F0CCF2_.wvu.FilterData" localSheetId="5" hidden="1">'Technická místnost společná tec'!$A$2:$J$54</definedName>
    <definedName name="Z_C813679C_1F25_4E8B_B995_533787F0CCF2_.wvu.PrintArea" localSheetId="6" hidden="1">'Cvičebna 1036'!$A$2:$J$51</definedName>
    <definedName name="Z_C813679C_1F25_4E8B_B995_533787F0CCF2_.wvu.PrintArea" localSheetId="1" hidden="1">'Polsuchárna 1035'!$A$2:$J$93</definedName>
    <definedName name="Z_C813679C_1F25_4E8B_B995_533787F0CCF2_.wvu.PrintArea" localSheetId="2" hidden="1">'Posluchárna 1037'!$A$2:$J$93</definedName>
    <definedName name="Z_C813679C_1F25_4E8B_B995_533787F0CCF2_.wvu.PrintArea" localSheetId="3" hidden="1">'Posluchárna 2037'!$A$2:$J$93</definedName>
    <definedName name="Z_C813679C_1F25_4E8B_B995_533787F0CCF2_.wvu.PrintArea" localSheetId="4" hidden="1">'Posluchárna 2042'!$A$2:$J$93</definedName>
    <definedName name="Z_C813679C_1F25_4E8B_B995_533787F0CCF2_.wvu.PrintArea" localSheetId="5" hidden="1">'Technická místnost společná tec'!$A$2:$J$54</definedName>
    <definedName name="Z_C813679C_1F25_4E8B_B995_533787F0CCF2_.wvu.PrintTitles" localSheetId="6" hidden="1">'Cvičebna 1036'!$2:$2</definedName>
    <definedName name="Z_C813679C_1F25_4E8B_B995_533787F0CCF2_.wvu.PrintTitles" localSheetId="1" hidden="1">'Polsuchárna 1035'!$2:$2</definedName>
    <definedName name="Z_C813679C_1F25_4E8B_B995_533787F0CCF2_.wvu.PrintTitles" localSheetId="2" hidden="1">'Posluchárna 1037'!$2:$2</definedName>
    <definedName name="Z_C813679C_1F25_4E8B_B995_533787F0CCF2_.wvu.PrintTitles" localSheetId="3" hidden="1">'Posluchárna 2037'!$2:$2</definedName>
    <definedName name="Z_C813679C_1F25_4E8B_B995_533787F0CCF2_.wvu.PrintTitles" localSheetId="4" hidden="1">'Posluchárna 2042'!$2:$2</definedName>
    <definedName name="Z_C813679C_1F25_4E8B_B995_533787F0CCF2_.wvu.PrintTitles" localSheetId="5" hidden="1">'Technická místnost společná tec'!$2:$2</definedName>
    <definedName name="Z_D80F4BCD_90E6_4CF9_BB80_CD28A212AF14_.wvu.Cols" localSheetId="6" hidden="1">'Cvičebna 1036'!#REF!</definedName>
    <definedName name="Z_D80F4BCD_90E6_4CF9_BB80_CD28A212AF14_.wvu.Cols" localSheetId="1" hidden="1">'Polsuchárna 1035'!#REF!</definedName>
    <definedName name="Z_D80F4BCD_90E6_4CF9_BB80_CD28A212AF14_.wvu.Cols" localSheetId="2" hidden="1">'Posluchárna 1037'!#REF!</definedName>
    <definedName name="Z_D80F4BCD_90E6_4CF9_BB80_CD28A212AF14_.wvu.Cols" localSheetId="3" hidden="1">'Posluchárna 2037'!#REF!</definedName>
    <definedName name="Z_D80F4BCD_90E6_4CF9_BB80_CD28A212AF14_.wvu.Cols" localSheetId="4" hidden="1">'Posluchárna 2042'!#REF!</definedName>
    <definedName name="Z_D80F4BCD_90E6_4CF9_BB80_CD28A212AF14_.wvu.Cols" localSheetId="5" hidden="1">'Technická místnost společná tec'!#REF!</definedName>
    <definedName name="Z_D80F4BCD_90E6_4CF9_BB80_CD28A212AF14_.wvu.FilterData" localSheetId="6" hidden="1">'Cvičebna 1036'!$A$2:$J$51</definedName>
    <definedName name="Z_D80F4BCD_90E6_4CF9_BB80_CD28A212AF14_.wvu.FilterData" localSheetId="1" hidden="1">'Polsuchárna 1035'!$A$2:$J$93</definedName>
    <definedName name="Z_D80F4BCD_90E6_4CF9_BB80_CD28A212AF14_.wvu.FilterData" localSheetId="2" hidden="1">'Posluchárna 1037'!$A$2:$J$93</definedName>
    <definedName name="Z_D80F4BCD_90E6_4CF9_BB80_CD28A212AF14_.wvu.FilterData" localSheetId="3" hidden="1">'Posluchárna 2037'!$A$2:$J$93</definedName>
    <definedName name="Z_D80F4BCD_90E6_4CF9_BB80_CD28A212AF14_.wvu.FilterData" localSheetId="4" hidden="1">'Posluchárna 2042'!$A$2:$J$93</definedName>
    <definedName name="Z_D80F4BCD_90E6_4CF9_BB80_CD28A212AF14_.wvu.FilterData" localSheetId="5" hidden="1">'Technická místnost společná tec'!$A$2:$J$54</definedName>
    <definedName name="Z_D80F4BCD_90E6_4CF9_BB80_CD28A212AF14_.wvu.PrintArea" localSheetId="6" hidden="1">'Cvičebna 1036'!$A$2:$J$51</definedName>
    <definedName name="Z_D80F4BCD_90E6_4CF9_BB80_CD28A212AF14_.wvu.PrintArea" localSheetId="1" hidden="1">'Polsuchárna 1035'!$A$2:$J$93</definedName>
    <definedName name="Z_D80F4BCD_90E6_4CF9_BB80_CD28A212AF14_.wvu.PrintArea" localSheetId="2" hidden="1">'Posluchárna 1037'!$A$2:$J$93</definedName>
    <definedName name="Z_D80F4BCD_90E6_4CF9_BB80_CD28A212AF14_.wvu.PrintArea" localSheetId="3" hidden="1">'Posluchárna 2037'!$A$2:$J$93</definedName>
    <definedName name="Z_D80F4BCD_90E6_4CF9_BB80_CD28A212AF14_.wvu.PrintArea" localSheetId="4" hidden="1">'Posluchárna 2042'!$A$2:$J$93</definedName>
    <definedName name="Z_D80F4BCD_90E6_4CF9_BB80_CD28A212AF14_.wvu.PrintArea" localSheetId="5" hidden="1">'Technická místnost společná tec'!$A$2:$J$54</definedName>
    <definedName name="Z_D80F4BCD_90E6_4CF9_BB80_CD28A212AF14_.wvu.PrintTitles" localSheetId="6" hidden="1">'Cvičebna 1036'!$2:$2</definedName>
    <definedName name="Z_D80F4BCD_90E6_4CF9_BB80_CD28A212AF14_.wvu.PrintTitles" localSheetId="1" hidden="1">'Polsuchárna 1035'!$2:$2</definedName>
    <definedName name="Z_D80F4BCD_90E6_4CF9_BB80_CD28A212AF14_.wvu.PrintTitles" localSheetId="2" hidden="1">'Posluchárna 1037'!$2:$2</definedName>
    <definedName name="Z_D80F4BCD_90E6_4CF9_BB80_CD28A212AF14_.wvu.PrintTitles" localSheetId="3" hidden="1">'Posluchárna 2037'!$2:$2</definedName>
    <definedName name="Z_D80F4BCD_90E6_4CF9_BB80_CD28A212AF14_.wvu.PrintTitles" localSheetId="4" hidden="1">'Posluchárna 2042'!$2:$2</definedName>
    <definedName name="Z_D80F4BCD_90E6_4CF9_BB80_CD28A212AF14_.wvu.PrintTitles" localSheetId="5" hidden="1">'Technická místnost společná tec'!$2:$2</definedName>
    <definedName name="Z_F18F5723_E1DD_4928_A1A8_38350028BAD1_.wvu.Cols" localSheetId="6" hidden="1">'Cvičebna 1036'!#REF!</definedName>
    <definedName name="Z_F18F5723_E1DD_4928_A1A8_38350028BAD1_.wvu.Cols" localSheetId="1" hidden="1">'Polsuchárna 1035'!#REF!</definedName>
    <definedName name="Z_F18F5723_E1DD_4928_A1A8_38350028BAD1_.wvu.Cols" localSheetId="2" hidden="1">'Posluchárna 1037'!#REF!</definedName>
    <definedName name="Z_F18F5723_E1DD_4928_A1A8_38350028BAD1_.wvu.Cols" localSheetId="3" hidden="1">'Posluchárna 2037'!#REF!</definedName>
    <definedName name="Z_F18F5723_E1DD_4928_A1A8_38350028BAD1_.wvu.Cols" localSheetId="4" hidden="1">'Posluchárna 2042'!#REF!</definedName>
    <definedName name="Z_F18F5723_E1DD_4928_A1A8_38350028BAD1_.wvu.Cols" localSheetId="5" hidden="1">'Technická místnost společná tec'!#REF!</definedName>
    <definedName name="Z_F18F5723_E1DD_4928_A1A8_38350028BAD1_.wvu.FilterData" localSheetId="6" hidden="1">'Cvičebna 1036'!$A$2:$J$2</definedName>
    <definedName name="Z_F18F5723_E1DD_4928_A1A8_38350028BAD1_.wvu.FilterData" localSheetId="1" hidden="1">'Polsuchárna 1035'!$A$2:$J$2</definedName>
    <definedName name="Z_F18F5723_E1DD_4928_A1A8_38350028BAD1_.wvu.FilterData" localSheetId="2" hidden="1">'Posluchárna 1037'!$A$2:$J$2</definedName>
    <definedName name="Z_F18F5723_E1DD_4928_A1A8_38350028BAD1_.wvu.FilterData" localSheetId="3" hidden="1">'Posluchárna 2037'!$A$2:$J$2</definedName>
    <definedName name="Z_F18F5723_E1DD_4928_A1A8_38350028BAD1_.wvu.FilterData" localSheetId="4" hidden="1">'Posluchárna 2042'!$A$2:$J$2</definedName>
    <definedName name="Z_F18F5723_E1DD_4928_A1A8_38350028BAD1_.wvu.FilterData" localSheetId="5" hidden="1">'Technická místnost společná tec'!$A$2:$J$2</definedName>
    <definedName name="Z_F18F5723_E1DD_4928_A1A8_38350028BAD1_.wvu.PrintArea" localSheetId="6" hidden="1">'Cvičebna 1036'!$A$2:$J$50</definedName>
    <definedName name="Z_F18F5723_E1DD_4928_A1A8_38350028BAD1_.wvu.PrintArea" localSheetId="1" hidden="1">'Polsuchárna 1035'!$A$2:$J$92</definedName>
    <definedName name="Z_F18F5723_E1DD_4928_A1A8_38350028BAD1_.wvu.PrintArea" localSheetId="2" hidden="1">'Posluchárna 1037'!$A$2:$J$92</definedName>
    <definedName name="Z_F18F5723_E1DD_4928_A1A8_38350028BAD1_.wvu.PrintArea" localSheetId="3" hidden="1">'Posluchárna 2037'!$A$2:$J$92</definedName>
    <definedName name="Z_F18F5723_E1DD_4928_A1A8_38350028BAD1_.wvu.PrintArea" localSheetId="4" hidden="1">'Posluchárna 2042'!$A$2:$J$92</definedName>
    <definedName name="Z_F18F5723_E1DD_4928_A1A8_38350028BAD1_.wvu.PrintArea" localSheetId="5" hidden="1">'Technická místnost společná tec'!$A$2:$J$53</definedName>
    <definedName name="Z_F18F5723_E1DD_4928_A1A8_38350028BAD1_.wvu.PrintTitles" localSheetId="6" hidden="1">'Cvičebna 1036'!$2:$2</definedName>
    <definedName name="Z_F18F5723_E1DD_4928_A1A8_38350028BAD1_.wvu.PrintTitles" localSheetId="1" hidden="1">'Polsuchárna 1035'!$2:$2</definedName>
    <definedName name="Z_F18F5723_E1DD_4928_A1A8_38350028BAD1_.wvu.PrintTitles" localSheetId="2" hidden="1">'Posluchárna 1037'!$2:$2</definedName>
    <definedName name="Z_F18F5723_E1DD_4928_A1A8_38350028BAD1_.wvu.PrintTitles" localSheetId="3" hidden="1">'Posluchárna 2037'!$2:$2</definedName>
    <definedName name="Z_F18F5723_E1DD_4928_A1A8_38350028BAD1_.wvu.PrintTitles" localSheetId="4" hidden="1">'Posluchárna 2042'!$2:$2</definedName>
    <definedName name="Z_F18F5723_E1DD_4928_A1A8_38350028BAD1_.wvu.PrintTitles" localSheetId="5" hidden="1">'Technická místnost společná tec'!$2:$2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24" l="1"/>
  <c r="J44" i="23"/>
  <c r="J43" i="23"/>
  <c r="J44" i="22"/>
  <c r="J43" i="22"/>
  <c r="J44" i="21"/>
  <c r="J43" i="21"/>
  <c r="J44" i="17"/>
  <c r="J43" i="17"/>
  <c r="J7" i="24"/>
  <c r="J9" i="24"/>
  <c r="J5" i="24" s="1"/>
  <c r="J15" i="24" s="1"/>
  <c r="C16" i="1" s="1"/>
  <c r="E16" i="1" s="1"/>
  <c r="J10" i="24"/>
  <c r="J11" i="24"/>
  <c r="J12" i="24"/>
  <c r="J13" i="24"/>
  <c r="J10" i="20"/>
  <c r="J9" i="20"/>
  <c r="J41" i="23"/>
  <c r="J40" i="23"/>
  <c r="J39" i="23" s="1"/>
  <c r="J57" i="23" s="1"/>
  <c r="C14" i="1" s="1"/>
  <c r="E14" i="1" s="1"/>
  <c r="J38" i="23"/>
  <c r="J37" i="23"/>
  <c r="J36" i="23"/>
  <c r="J35" i="23"/>
  <c r="J34" i="23"/>
  <c r="J33" i="23" s="1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J10" i="23" s="1"/>
  <c r="J9" i="23"/>
  <c r="J8" i="23"/>
  <c r="J5" i="23" s="1"/>
  <c r="J7" i="23"/>
  <c r="J41" i="22"/>
  <c r="J40" i="22"/>
  <c r="J38" i="22"/>
  <c r="J37" i="22"/>
  <c r="J36" i="22"/>
  <c r="J35" i="22"/>
  <c r="J34" i="22"/>
  <c r="J33" i="22" s="1"/>
  <c r="J57" i="22" s="1"/>
  <c r="C13" i="1" s="1"/>
  <c r="E13" i="1" s="1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9" i="22"/>
  <c r="J8" i="22"/>
  <c r="J7" i="22"/>
  <c r="J6" i="22"/>
  <c r="J41" i="21"/>
  <c r="J40" i="21"/>
  <c r="J39" i="21" s="1"/>
  <c r="J57" i="21" s="1"/>
  <c r="C12" i="1" s="1"/>
  <c r="E12" i="1" s="1"/>
  <c r="J38" i="21"/>
  <c r="J37" i="21"/>
  <c r="J36" i="21"/>
  <c r="J35" i="21"/>
  <c r="J34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10" i="21" s="1"/>
  <c r="J9" i="21"/>
  <c r="J5" i="21" s="1"/>
  <c r="J8" i="21"/>
  <c r="J7" i="21"/>
  <c r="J15" i="17"/>
  <c r="J39" i="22"/>
  <c r="J6" i="23"/>
  <c r="J33" i="21"/>
  <c r="J6" i="21"/>
  <c r="J5" i="22"/>
  <c r="J10" i="22"/>
  <c r="J55" i="17"/>
  <c r="J52" i="17"/>
  <c r="J51" i="17"/>
  <c r="J48" i="17"/>
  <c r="J47" i="17"/>
  <c r="J46" i="17"/>
  <c r="J45" i="17"/>
  <c r="J41" i="17"/>
  <c r="J38" i="17"/>
  <c r="J37" i="17"/>
  <c r="J36" i="17"/>
  <c r="J35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4" i="17"/>
  <c r="J13" i="17"/>
  <c r="J12" i="17"/>
  <c r="J9" i="17"/>
  <c r="J8" i="17"/>
  <c r="J7" i="17"/>
  <c r="J48" i="23"/>
  <c r="J47" i="23"/>
  <c r="J46" i="23"/>
  <c r="J45" i="23"/>
  <c r="J8" i="24"/>
  <c r="B15" i="1"/>
  <c r="B14" i="1"/>
  <c r="B13" i="1"/>
  <c r="B12" i="1"/>
  <c r="J55" i="23"/>
  <c r="J54" i="23"/>
  <c r="J52" i="23"/>
  <c r="J51" i="23"/>
  <c r="J50" i="23"/>
  <c r="J55" i="22"/>
  <c r="J54" i="22"/>
  <c r="J52" i="22"/>
  <c r="J51" i="22"/>
  <c r="J50" i="22"/>
  <c r="J48" i="22"/>
  <c r="J47" i="22"/>
  <c r="J46" i="22"/>
  <c r="J45" i="22"/>
  <c r="J55" i="21"/>
  <c r="J54" i="21"/>
  <c r="J52" i="21"/>
  <c r="J51" i="21"/>
  <c r="J50" i="21"/>
  <c r="J48" i="21"/>
  <c r="J47" i="21"/>
  <c r="J46" i="21"/>
  <c r="J45" i="21"/>
  <c r="J8" i="20"/>
  <c r="J6" i="20"/>
  <c r="J16" i="20"/>
  <c r="J15" i="20"/>
  <c r="J13" i="20"/>
  <c r="J12" i="20"/>
  <c r="J11" i="20" s="1"/>
  <c r="J53" i="23"/>
  <c r="J49" i="23"/>
  <c r="J53" i="22"/>
  <c r="J42" i="21"/>
  <c r="J53" i="21"/>
  <c r="J49" i="22"/>
  <c r="J42" i="22"/>
  <c r="J49" i="21"/>
  <c r="J42" i="23"/>
  <c r="J14" i="20"/>
  <c r="J7" i="20"/>
  <c r="J5" i="20"/>
  <c r="J18" i="20"/>
  <c r="C15" i="1"/>
  <c r="J42" i="17"/>
  <c r="J34" i="17"/>
  <c r="J33" i="17" s="1"/>
  <c r="J11" i="17"/>
  <c r="J10" i="17"/>
  <c r="J6" i="17"/>
  <c r="B11" i="1"/>
  <c r="J50" i="17"/>
  <c r="J40" i="17"/>
  <c r="J39" i="17" s="1"/>
  <c r="J54" i="17"/>
  <c r="J53" i="17"/>
  <c r="J49" i="17"/>
  <c r="J5" i="17"/>
  <c r="A12" i="1"/>
  <c r="A13" i="1"/>
  <c r="A14" i="1" s="1"/>
  <c r="A15" i="1" s="1"/>
  <c r="A16" i="1" s="1"/>
  <c r="E15" i="1"/>
  <c r="J57" i="17" l="1"/>
  <c r="C11" i="1" s="1"/>
  <c r="E11" i="1" s="1"/>
  <c r="E17" i="1" s="1"/>
</calcChain>
</file>

<file path=xl/sharedStrings.xml><?xml version="1.0" encoding="utf-8"?>
<sst xmlns="http://schemas.openxmlformats.org/spreadsheetml/2006/main" count="689" uniqueCount="123">
  <si>
    <t>pořadové číslo</t>
  </si>
  <si>
    <t>popis</t>
  </si>
  <si>
    <t>Kč/jednotka bez_DPH</t>
  </si>
  <si>
    <t>počet</t>
  </si>
  <si>
    <t>cena celkem / Kč bez DPH</t>
  </si>
  <si>
    <t>název</t>
  </si>
  <si>
    <t>ks</t>
  </si>
  <si>
    <t>Instalace a služby</t>
  </si>
  <si>
    <t>AV TECHNOLOGIE</t>
  </si>
  <si>
    <t>AV TECHNOLOGIE - cena celkem bez DPH:</t>
  </si>
  <si>
    <t>kpl</t>
  </si>
  <si>
    <t>Instalace</t>
  </si>
  <si>
    <t>Systém ozvučení</t>
  </si>
  <si>
    <t>Interface</t>
  </si>
  <si>
    <t>CENA CELKEM BEZ DPH:</t>
  </si>
  <si>
    <t>Množství</t>
  </si>
  <si>
    <t>výrobce</t>
  </si>
  <si>
    <t>cena celkem bez DPH</t>
  </si>
  <si>
    <t>Instalace AV techniky, projektový management</t>
  </si>
  <si>
    <t>kód v projektu</t>
  </si>
  <si>
    <t>typové označení</t>
  </si>
  <si>
    <t>množstevní jednotka</t>
  </si>
  <si>
    <t>popis pro VŘ</t>
  </si>
  <si>
    <t>Zobrazovače + příslušenství</t>
  </si>
  <si>
    <t>Řídicí systém</t>
  </si>
  <si>
    <t>Zdroje signálu + přípojná místa</t>
  </si>
  <si>
    <t>Kabeláž + příslušenství</t>
  </si>
  <si>
    <t>Reproduktorová soustava</t>
  </si>
  <si>
    <t>Maticový přepínač</t>
  </si>
  <si>
    <t>Posluchárna 1035</t>
  </si>
  <si>
    <t>konferenční datový projektor</t>
  </si>
  <si>
    <t>Objektiv projektoru</t>
  </si>
  <si>
    <t>konferenční datový projektor, technologie laser + DLP, rozlišení 1920 x 1200,  výkon  min. 10 000 center lumenů (min. 9400 ANSI lumenů), kontrast min. 10 000 : 1, obrazové vstupy min. 1x HDMI, 1x HDBaseT, hmotnost max. 24 kg, bílé provedení</t>
  </si>
  <si>
    <t>Objektiv projektoru umožňující promítání ze zadní stěny posluchárny pro obraz šíře 4000 mm. Poměr projekční vzdálenosti mezi min. 3,6 - min. 4.</t>
  </si>
  <si>
    <t>Držák pro projektor</t>
  </si>
  <si>
    <t>Držák projektoru pro uchycení na stěnu. Projektor na držáku v pozici pro přidělání na strop.</t>
  </si>
  <si>
    <t>Projekční plátno</t>
  </si>
  <si>
    <t>Pevné rámové projekční plátno. Šíře obrazu - 8m (2 obrazy vedle sebe šířky 4m), výška obrazu 2,5 m.</t>
  </si>
  <si>
    <t>Pasivní sloupová reprosoustava s minimální konfigurací: 4x5" 500W / 8Ω, 45 Hz - 310 Hz , citlivost SPL 87 dB, rozměry do 700x260x465 mm, systémová EQ, vč. nástěnnéhoo držáku, bílá barva</t>
  </si>
  <si>
    <t>Pasivní sloupová line-array reprosoustava s minimální konfigurací: 8x1" + 4x2,25", 500W / 8Ω, 60 Hz - 16 kHz, pokrytí 150°x20° HxV, citlivost SPL 87 dB, rozměry do 990x200x250 mm, systémová EQ, vč. polohovatelného nástěnného držáku ±60° do stran a ±15° náklon, bílá barva</t>
  </si>
  <si>
    <t>Sloupová line-array reprosoustava min 14x2", min. 300W / 8Ω, citlivost min 95 dB, freq. Rozsah min 80 Hz - 18 kHz, pokrytí min 140°x40° H x V, EQ přepínač, max rozměry do 1100x100x160 mm, vč. polohovatelného nástěnného držáku min ±65° do stran a  min ±15° náklon, bílá barva</t>
  </si>
  <si>
    <t>Zesilovač</t>
  </si>
  <si>
    <t>Set koncový zesilovač + DSP procesor, s minimální konfigurací: 2x 450W - 8Ω, presety pro sloupové reprosoustavy, nastavení EQ, propustí, limitace a zpoždění, LCD panel, LED indikace stavu, symetrické vstupy, symetrické preamp. výstupy, výstupní konektory Speakon, spínaný zesilovač a zdroj, výška každého zařízení max 2U</t>
  </si>
  <si>
    <t>Mixážní systém</t>
  </si>
  <si>
    <t>Mixážní matice s digitálním signálovým processingem, 12 symetrických vstupů / 8 symetrických výstupů, min. 10 vstupů s automatickou eliminací ozvěny (AEC), digitální sběrnice s min. 42 zvukovými kanály s latencí max 0,25ms, min. 6 kontrolních vstupů a  4 logické výstupy, indikační LED pro každý kanál, ethernet pro nastavení, kontrolu a monitoring, RS-232 pro řízení</t>
  </si>
  <si>
    <t>Rozšíření mix. matice pro převod interní sběrnice na protokol Dante, min. 4x RJ 45 konektor,  RS-232, vč. rackových úchytů</t>
  </si>
  <si>
    <t>Ostatní audio technika</t>
  </si>
  <si>
    <t>Jednokanálový eliminátor zpětné vazby s fázovým posunem, digitální zpracování signálu, vhodné pro akusticky náročné prostředí, směšovač pro dva mikrofony na řeč. pultu</t>
  </si>
  <si>
    <t>Zesilovač pro indukční smyčku (vyhovuje IEC 60849), bezdrátový přenos audio signálu pro nedoslýchavé, Audio vstupy Line/Mic, výstupní výkon pro pokrytí až 600 m2, proudově řízená smyčka</t>
  </si>
  <si>
    <t>Mikrofon</t>
  </si>
  <si>
    <t>Mikrofonní modul kondenzátorový, úzce směrová (laloková) superkardioidní charakteristika, 40 Hz - 20 kHz, průměr 18-23 mm, max. SPL / 1 kHz - 124 - 125 dB</t>
  </si>
  <si>
    <t>Příslušenství audio technika</t>
  </si>
  <si>
    <t>Napájecí část pro mikrofonní modul, Phantom 12-48V, 40 Hz - 20 kHz, průměr 18-23 mm, výstup M3XLR, vč. upevňovací klipsny.</t>
  </si>
  <si>
    <t>Držák, stojan, úchyt</t>
  </si>
  <si>
    <t xml:space="preserve">držák pro stropní upevnění mikrofonní klipsny, závit 3/8". Barva černá. </t>
  </si>
  <si>
    <t>Mikrofon bezdrátový</t>
  </si>
  <si>
    <t>UHF digitální dvojitý přijímač bezdrátových mikrofonů, modulace SeDAC nebo FSK, přenosné přeladitelné pásmo min. 590 - 630 MHz, latence max. 3,8 ms, systémová spektrální analýza, frekvenční rozsah 30 Hz-19 kHz, diverzitní příjem, kódování přenosu min. 448 bit nebo AES 256, 2x XLR symetrický výstup, 1x Dante výstup (48kHz), celkové harmonické zkreslení ≤ 0.03%, min. 3500 přeladitelných freq. v jednom zařízení, filtr nízkých frekvencí, IR nastavení vysílač -&gt; přijímač, 19" rack uchycení</t>
  </si>
  <si>
    <t>UHF digitální kapesní vysílač, modulace SeDAC nebo FSK, přenosné pásmo min. 590 - 630 MHz, frekvenční rozsah min. 450 Hz-17 kHz, trvalý výkon min. 25 mW,  kódování přenosu min. 448 bit nebo AES 256, celkové harmonické zkreslení ≤ 0.03%, min. 3500 přeladitelných freq. v jednom zařízení, provoz min. 6,5 hodin, možnost využití AA baterií, váha max. 150g bez baterií</t>
  </si>
  <si>
    <t>UHF digitální ruční vysílač s dynamickou mikrofonní vložkou - superkardioida, citlivost min. 2,4mV/Pa, modulace SeDAC nebo FSK, přenosné pásmo min. 590 - 630 MHz, frekvenční rozsah 70 Hz-16 kHz, trvalý výkon min. 25 mW,  kódování přenosu min. 448 bit nebo AES 256, celkové harmonické zkreslení ≤ 0.03%, min. 3500 přeladitelných freq. v jednom zařízení, provoz min. 5,5 hodin, možnost využití AA baterií, váha max. 500g bez baterií</t>
  </si>
  <si>
    <t>Tenký náhlavní kondenzátorový mikrofon pro bezdrátový set, uchycení na jedno ucho, kardioidní charakteristika, 500 Hz - 18 kHz,  váha max. 5g,  tzv. větrná ochrana, taštička pro uložení, klipsna kabelu, béžová barva</t>
  </si>
  <si>
    <t>Dvojitá inteligentní rychlonabíječka pro vysílače bezdrátových mikrofonů, nabíjí bez vyjmutí baterií z vysílačů, set vč. síť. zdroje a NiMH akumulátorových baterií</t>
  </si>
  <si>
    <t>Anténní rozbočovač s minimální konfigurací: 2x 1:4, aktivní, vč. napájení přijímačů po ant. kabelu, min. 470  - 700 MHz, impedance 50 Ω, 19" úchyty, napájecí zdroj, výška 1U.</t>
  </si>
  <si>
    <t>Externí všesměrová anténa se zesilovačem min. +10dB,  s minimální konfigurací: 470 - 700 MHz, výstup BNC, 50 ohm, dodávka vč. klipsny pro připevnění na držák.</t>
  </si>
  <si>
    <t xml:space="preserve">Držák pro upevnění ext. antény, závit 3/8". Barva černá. </t>
  </si>
  <si>
    <t>Dante switch</t>
  </si>
  <si>
    <t>Extender s přepínačem</t>
  </si>
  <si>
    <t>Přepínač a převodník HDMI/DP na HDBase-T. Min. 1x vstup HDMI, 1x vstup DisplayPort, výstup min. 1xHDBase-T. Podpora rozlišení min. 1920x1200@ 60 Hz, HDCP kompatibilní.</t>
  </si>
  <si>
    <t>Signálový extender - vysílač</t>
  </si>
  <si>
    <t>Signálový extender - přijímač</t>
  </si>
  <si>
    <t>Extender pro přenos HDMI po kabelu CATx - Vysílač. Podpora standardů HDBase-T, min. HDMI 1.4a, HDCP 2.2. Podpora 4K/UHD@60Hz 4:2:0. Přenos 1920x1200 a 1080p/60 na min. 80 m při použití kabelu CAT6/7. Přenos RS-232 (obousměrně) a IR příkazů. HDCP kompatibilní. PoE napájení  po CATx kabelu.</t>
  </si>
  <si>
    <t>Extender pro přenos HDMI po kabelu CATx - Přijímač. Podpora standardů HDBase-T, min. HDMI 1.4a, HDCP 2.2. Podpora 4K/UHD@60Hz 4:2:0. Přenos 1920x1200 a 1080p/60 na min. 80 m při použití kabelu CAT6/7. Přenos RS-232 (obousměrně) a IR příkazů. HDCP kompatibilní. PoE napájení  po CATx kabelu.</t>
  </si>
  <si>
    <t>Záznam prezentací</t>
  </si>
  <si>
    <t xml:space="preserve">Zařízení pro záznam a streaming vstupního AV signálu s rozlišením fullHD vybavené interním úložištěm typu SSD nebo výstupem na externí úložiště USB
Interní úložiště typu SSD s minimální kapacitou 80 GB, připojení externího úložiště přes rozhraní USB nebo LAN (NAS, Network Access Storage), možnost záznamu až ze 2 zdrojů obrazu najednou s výsledným spojením obou obrazů formou PiP nebo Side by Side, simultální zpracování záznamu + streamu najednou, záznamu a stream min. ve formátu H.264 / MPEG 4 AVC, formát záznamu min. v souboru M4V, možnost ovládání tlačítky na čelním panelu nebo přes webové rozhraní, externí řízení přes LAN nebo RS232. Minimální počet vstupů: 3x HDMI, 1x analogové video, audio (embed.HDMI + 2x stereo IN), 1x LAN,  Minimální počet výstupů: 1x HDMI, audio (embed.HDMI + 1x stereo), </t>
  </si>
  <si>
    <t>Videokamera</t>
  </si>
  <si>
    <t>Přípojné místo do katedry - s odklápěcím víkem. Složení - min. 3x zásuvka 230VAC, 2x USB napájení, Vytahovací kabely 1xHDMI, 1x DisplayPort, 1x LAN.</t>
  </si>
  <si>
    <t>Přípojné místo do katedry</t>
  </si>
  <si>
    <t>Odrušovač</t>
  </si>
  <si>
    <t>Komunikační modul</t>
  </si>
  <si>
    <t>Stmívač</t>
  </si>
  <si>
    <t>Relé</t>
  </si>
  <si>
    <t>Kabeláž</t>
  </si>
  <si>
    <t>Montážní materíál</t>
  </si>
  <si>
    <t>Montážní materiál</t>
  </si>
  <si>
    <t>19" rack</t>
  </si>
  <si>
    <t>19" rack 32RU včetně příslušenství</t>
  </si>
  <si>
    <t>Dokumentace</t>
  </si>
  <si>
    <t>Dokumentace skutečného stavu</t>
  </si>
  <si>
    <t>Aplikace</t>
  </si>
  <si>
    <t>Interní kabeláž (v racku v technické místnosti).</t>
  </si>
  <si>
    <t>Technická místnost 2041a a společné vybavení</t>
  </si>
  <si>
    <t>Propojovací kabeláž, kabeláž  vedená ke koncovým prvkům z a do technické místnosti do a z AV racků.</t>
  </si>
  <si>
    <t>Posluchárna 1037</t>
  </si>
  <si>
    <t>Posluchárna 2037</t>
  </si>
  <si>
    <t>Posluchárna 2042</t>
  </si>
  <si>
    <t>Cvičebna 1036</t>
  </si>
  <si>
    <t>Profesionální LCD monitor</t>
  </si>
  <si>
    <t>Nástěnný náklopný držák displeje</t>
  </si>
  <si>
    <t>Kabeláž HDMI a řízení</t>
  </si>
  <si>
    <t>Malé řídicí systémy</t>
  </si>
  <si>
    <t>Distribuční zesilovač</t>
  </si>
  <si>
    <t>Instalace AV techniky</t>
  </si>
  <si>
    <t>Set koncový zesilovač + DSP procesor, s minimální konfigurací: 2x 1000W - 4Ω, presety pro sloupové reprosoustavy, nastavení EQ, propustí, limitace a zpoždění, LCD panel, LED indikace stavu, symetrické vstupy, symetrické preamp. výstupy, výstupní konektory Speakon, spínaný zesilovač a zdroj, výška každého zařízení max 2U</t>
  </si>
  <si>
    <t>viz. popis u mikrofonní vložky, která je součástí</t>
  </si>
  <si>
    <t>Mikrofonní vložka</t>
  </si>
  <si>
    <t>LAN PoE Switch pro Dante - min. 8 portů</t>
  </si>
  <si>
    <t>Maticový přepínač s kombinovanými vstupy a výstupy HDMI  a HDBase-T. Ve formě základního rám s procesorovou jednotkou a vstupními a výstupními kartami, nebo jako kompaktní maticový přepínač s následující požadovanou specifikací. 
Vstupy: min. 4x vstup standardu HDBase-T + min. 4x vstup HDMI. Výstupy min. 4xHDBase-T + min. 4x HDMI + 1x HDMI nebo DVI.
Výstup analogové audio (de-embedované z HDMI).
Napájení převodníků z maticového přepínače po HDBase-T (napájení vysílačů, přijímačů). Kopatibilní s použitými vysílači a přijímači.
Rozšířený EDID management - možnost nahrávání, úprava EDID, presety EDID. HDCP kompatibilní s možností vypnutí HDCP na jednotlivých vstupech (pro videokonferenci). Rozlišení min. 1920x1200/60Hz a 1080p/60Hz. Reclocking (obnova signálu),  
Řízení RS232/422, vícenásobné TCP/IP, vestavěný website pro mnohonásobný přístup</t>
  </si>
  <si>
    <t>Motorizovaná profesionální otočná kamera. Rozlišení min. 1080: 59.94p/50p. Objektiv:  optický min. 30x zoom, ostření automatické nebo manuální, minimální osvětlení 0.7 lx , elektronická stabilizace obrazu, rychlost Pan-tilt v režimu presetů: min. 300°/s, rychlost Pan-tilt v režimu manual: min. 90°/s, Pan range ± min. 175°, Tilt range: min. –30°  -  min. 90°, podporované IP protokoly IPv4: TCP/IP, UDP/IP, HTTP, DHCP, DNS. Video výstup HDMI. Řízení  RS232.</t>
  </si>
  <si>
    <t xml:space="preserve">Relé jednotka pro spínání zátěží do 10A, min. 6 nezávislých bezpotenciálových přepínacích výstupů, řízení po sběrnici a externími tlačítky, programovatelné parametry pro každé relé (odezva na vstup, zpožděné zapnutí/vypnutí, paměť, sekvence pro ovládání motorů), indikace napájení a stavu relé. </t>
  </si>
  <si>
    <t>Jednotka pro řízení elektronických DALI předřadníků zářivek, možnost rozdělení stmívatelných předřadníků zářivek na jedné sběrnici min. na 5 nezávislých skupin, řízení všech skupin po sběrnici, dvou z nich i externími tlačítky. Ovládání min. 50 DALI předřadníků.</t>
  </si>
  <si>
    <t xml:space="preserve">Tříkanálová jednotka pro potlačení elektromagnetického rušení pro napětí do 275V, 3 RC odrušovací členy pro spínání motorů. </t>
  </si>
  <si>
    <t>Převodník RS-232/485 pro ovládání jednotek DALI a releových jednotek.</t>
  </si>
  <si>
    <t xml:space="preserve">Malý řídicí systém integrovaný do přípojného místa. Čelní panel obsahuje minimálně 6 programovatelných tlačítek s LED indikátorem. Technická specifikace: min. 1x RS232, 1x RS/IR, 2x I/O. </t>
  </si>
  <si>
    <t>Nástěnný náklopný držák pro displej 48"-50". 
Min. nosnost 50 kg.
Možnost horizontálního posunu po instalaci min. +/- 200 mm doleva a doprava. 
Možnost doladění výšky a vodováhy pro instalaci pomocí nastavovacích šroubů.</t>
  </si>
  <si>
    <t>Profesionální LCD displej úhlopříčky 55", nativní rozlišení 1920x1080 obr. bodů, jas min. 350 cd/m2, určený pro provoz min. 12/7, pozorovací úhly min. 170°, vstup min. 1xHDMI.</t>
  </si>
  <si>
    <t>HDMI distribuční zesilovač, 1x vstup HDMI, 2x výstup HDMI, HDCP kompatibilní, podpora rozlišení min. 1920x1080@60Hz, EDID manažer, kompenzace dlouhých kabelů na vstupu, obnova (reclocking) signálu.</t>
  </si>
  <si>
    <t>19" rack 37RU včetně příslušenství</t>
  </si>
  <si>
    <t>Přípojné místo do stolu</t>
  </si>
  <si>
    <t>Kontrolér</t>
  </si>
  <si>
    <t>Kontrolér řídicího systému. Technické parametry kontroléru: paměť min. 256MB, porty: min. 5x RS232, min. 1x LAN pro komunikaci a řízení po IP, vestavěný webový server.</t>
  </si>
  <si>
    <t>Dotykový panel</t>
  </si>
  <si>
    <t>Dotykový panel vestavný. Technické parametry panelu: úhlopříčka min. 10", rozlišení min. 1280x800, min. 32-bitové barvy, IP komunikace, napájení přes PoE, vestavba do stěny či nábytku. Kompatibilní s kontrolérem řídicího systému.</t>
  </si>
  <si>
    <t>Maticový přepínač 8x8 HDMI
Podpora standardů HDMI 1.4 a HDCP 1.4
Podpora rozlišení 4K/UHD @ 60 Hz 4:2:0 
EDID manager
Ovládání po LAN nebo RS232</t>
  </si>
  <si>
    <t>Aplikace pro emulaci dotykového panelu a kontroléru pro PC/notebook. Kompatibilní s s použitým řídicím systémem v posluchárnách.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</si>
</sst>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Kč&quot;* #,##0.00_);_(&quot;Kč&quot;* \(#,##0.00\);_(&quot;Kč&quot;* &quot;-&quot;??_);_(@_)"/>
    <numFmt numFmtId="165" formatCode="#,##0\ &quot;Kč&quot;"/>
    <numFmt numFmtId="166" formatCode="_-* #,##0\ &quot;Kč&quot;_-;\-* #,##0\ &quot;Kč&quot;_-;_-* &quot;-&quot;??\ &quot;Kč&quot;_-;_-@_-"/>
  </numFmts>
  <fonts count="18" x14ac:knownFonts="1">
    <font>
      <sz val="10"/>
      <name val="Arial CE"/>
      <family val="2"/>
      <charset val="238"/>
    </font>
    <font>
      <b/>
      <sz val="2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sz val="10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16" fillId="0" borderId="0"/>
    <xf numFmtId="0" fontId="16" fillId="0" borderId="0"/>
    <xf numFmtId="0" fontId="6" fillId="0" borderId="0"/>
  </cellStyleXfs>
  <cellXfs count="125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/>
    <xf numFmtId="0" fontId="3" fillId="0" borderId="2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165" fontId="8" fillId="0" borderId="8" xfId="0" applyNumberFormat="1" applyFont="1" applyBorder="1" applyAlignment="1">
      <alignment horizontal="center" vertical="top" wrapText="1" shrinkToFit="1"/>
    </xf>
    <xf numFmtId="165" fontId="3" fillId="0" borderId="9" xfId="0" applyNumberFormat="1" applyFont="1" applyBorder="1" applyAlignment="1">
      <alignment horizontal="right" vertical="center" wrapText="1"/>
    </xf>
    <xf numFmtId="165" fontId="3" fillId="0" borderId="10" xfId="0" applyNumberFormat="1" applyFont="1" applyBorder="1" applyAlignment="1">
      <alignment horizontal="right" vertical="center" wrapText="1"/>
    </xf>
    <xf numFmtId="165" fontId="8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164" fontId="3" fillId="0" borderId="0" xfId="2" applyFont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 shrinkToFit="1"/>
    </xf>
    <xf numFmtId="0" fontId="6" fillId="0" borderId="5" xfId="0" applyFont="1" applyBorder="1" applyAlignment="1" applyProtection="1">
      <alignment horizontal="center" vertical="top" wrapText="1" shrinkToFit="1"/>
      <protection locked="0"/>
    </xf>
    <xf numFmtId="0" fontId="0" fillId="0" borderId="5" xfId="0" applyBorder="1" applyAlignment="1" applyProtection="1">
      <alignment horizontal="center" vertical="top" wrapText="1" shrinkToFit="1"/>
      <protection locked="0"/>
    </xf>
    <xf numFmtId="0" fontId="0" fillId="0" borderId="5" xfId="0" applyBorder="1" applyAlignment="1">
      <alignment horizontal="center" vertical="top" wrapText="1" shrinkToFit="1"/>
    </xf>
    <xf numFmtId="0" fontId="0" fillId="0" borderId="5" xfId="0" applyBorder="1" applyAlignment="1" applyProtection="1">
      <alignment horizontal="center" vertical="top" textRotation="90" wrapText="1" shrinkToFit="1"/>
      <protection locked="0"/>
    </xf>
    <xf numFmtId="0" fontId="0" fillId="0" borderId="0" xfId="0" applyProtection="1"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166" fontId="6" fillId="0" borderId="5" xfId="2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0" fontId="12" fillId="2" borderId="12" xfId="0" applyFont="1" applyFill="1" applyBorder="1" applyAlignment="1" applyProtection="1">
      <alignment horizontal="left" vertical="center"/>
      <protection locked="0"/>
    </xf>
    <xf numFmtId="0" fontId="13" fillId="2" borderId="13" xfId="0" applyFont="1" applyFill="1" applyBorder="1" applyAlignment="1" applyProtection="1">
      <alignment horizontal="left" vertical="top" wrapText="1" shrinkToFit="1"/>
      <protection locked="0"/>
    </xf>
    <xf numFmtId="0" fontId="13" fillId="2" borderId="13" xfId="0" applyFont="1" applyFill="1" applyBorder="1" applyAlignment="1" applyProtection="1">
      <alignment horizontal="left" vertical="top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13" fillId="0" borderId="13" xfId="0" applyFont="1" applyBorder="1" applyAlignment="1" applyProtection="1">
      <alignment horizontal="left" vertical="top" wrapText="1" shrinkToFit="1"/>
      <protection locked="0"/>
    </xf>
    <xf numFmtId="0" fontId="13" fillId="0" borderId="13" xfId="0" applyFont="1" applyBorder="1" applyAlignment="1" applyProtection="1">
      <alignment horizontal="left" vertical="top"/>
      <protection locked="0"/>
    </xf>
    <xf numFmtId="0" fontId="13" fillId="3" borderId="13" xfId="0" applyFont="1" applyFill="1" applyBorder="1" applyAlignment="1" applyProtection="1">
      <alignment horizontal="left" vertical="top" wrapText="1" shrinkToFit="1"/>
      <protection locked="0"/>
    </xf>
    <xf numFmtId="0" fontId="13" fillId="3" borderId="13" xfId="0" applyFont="1" applyFill="1" applyBorder="1" applyAlignment="1" applyProtection="1">
      <alignment horizontal="left" vertical="top"/>
      <protection locked="0"/>
    </xf>
    <xf numFmtId="0" fontId="0" fillId="0" borderId="14" xfId="0" applyBorder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1" fontId="0" fillId="0" borderId="14" xfId="0" applyNumberFormat="1" applyBorder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1" fontId="14" fillId="0" borderId="0" xfId="0" applyNumberFormat="1" applyFont="1" applyProtection="1">
      <protection locked="0"/>
    </xf>
    <xf numFmtId="0" fontId="15" fillId="0" borderId="0" xfId="0" applyFont="1" applyAlignment="1" applyProtection="1">
      <alignment vertical="center"/>
      <protection locked="0"/>
    </xf>
    <xf numFmtId="166" fontId="15" fillId="0" borderId="0" xfId="0" applyNumberFormat="1" applyFont="1" applyAlignment="1" applyProtection="1">
      <alignment horizontal="right" vertical="center"/>
      <protection locked="0"/>
    </xf>
    <xf numFmtId="166" fontId="13" fillId="3" borderId="13" xfId="0" applyNumberFormat="1" applyFont="1" applyFill="1" applyBorder="1" applyAlignment="1" applyProtection="1">
      <alignment horizontal="right" vertical="top" wrapText="1" shrinkToFit="1"/>
      <protection locked="0"/>
    </xf>
    <xf numFmtId="0" fontId="6" fillId="0" borderId="5" xfId="3" applyFont="1" applyBorder="1" applyAlignment="1">
      <alignment vertical="center" wrapText="1"/>
    </xf>
    <xf numFmtId="0" fontId="0" fillId="0" borderId="5" xfId="3" applyFont="1" applyBorder="1" applyAlignment="1">
      <alignment vertical="center" wrapText="1" shrinkToFit="1"/>
    </xf>
    <xf numFmtId="0" fontId="0" fillId="0" borderId="5" xfId="3" applyFont="1" applyBorder="1" applyAlignment="1">
      <alignment vertical="center" wrapText="1"/>
    </xf>
    <xf numFmtId="0" fontId="6" fillId="0" borderId="5" xfId="0" applyFont="1" applyBorder="1"/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/>
    <xf numFmtId="0" fontId="0" fillId="0" borderId="5" xfId="0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0" fillId="0" borderId="15" xfId="0" applyFont="1" applyBorder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166" fontId="6" fillId="4" borderId="5" xfId="2" applyNumberForma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top" wrapText="1" shrinkToFit="1"/>
    </xf>
    <xf numFmtId="0" fontId="0" fillId="0" borderId="5" xfId="0" applyBorder="1" applyAlignment="1" applyProtection="1">
      <alignment horizontal="center" vertical="top" wrapText="1" shrinkToFit="1"/>
    </xf>
    <xf numFmtId="0" fontId="0" fillId="0" borderId="5" xfId="0" applyBorder="1" applyAlignment="1" applyProtection="1">
      <alignment horizontal="center" vertical="top" textRotation="90" wrapText="1" shrinkToFit="1"/>
    </xf>
    <xf numFmtId="0" fontId="12" fillId="2" borderId="12" xfId="0" applyFont="1" applyFill="1" applyBorder="1" applyAlignment="1" applyProtection="1">
      <alignment horizontal="left" vertical="center"/>
    </xf>
    <xf numFmtId="0" fontId="13" fillId="2" borderId="13" xfId="0" applyFont="1" applyFill="1" applyBorder="1" applyAlignment="1" applyProtection="1">
      <alignment horizontal="left" vertical="top" wrapText="1" shrinkToFit="1"/>
    </xf>
    <xf numFmtId="0" fontId="13" fillId="2" borderId="13" xfId="0" applyFont="1" applyFill="1" applyBorder="1" applyAlignment="1" applyProtection="1">
      <alignment horizontal="left" vertical="top"/>
    </xf>
    <xf numFmtId="0" fontId="12" fillId="0" borderId="12" xfId="0" applyFont="1" applyBorder="1" applyAlignment="1" applyProtection="1">
      <alignment horizontal="left" vertical="center"/>
    </xf>
    <xf numFmtId="0" fontId="13" fillId="0" borderId="13" xfId="0" applyFont="1" applyBorder="1" applyAlignment="1" applyProtection="1">
      <alignment horizontal="left" vertical="top" wrapText="1" shrinkToFit="1"/>
    </xf>
    <xf numFmtId="0" fontId="13" fillId="0" borderId="13" xfId="0" applyFont="1" applyBorder="1" applyAlignment="1" applyProtection="1">
      <alignment horizontal="left" vertical="top"/>
    </xf>
    <xf numFmtId="0" fontId="11" fillId="0" borderId="5" xfId="0" applyFont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left" vertical="top" wrapText="1" shrinkToFit="1"/>
    </xf>
    <xf numFmtId="0" fontId="13" fillId="3" borderId="13" xfId="0" applyFont="1" applyFill="1" applyBorder="1" applyAlignment="1" applyProtection="1">
      <alignment horizontal="left" vertical="top"/>
    </xf>
    <xf numFmtId="166" fontId="13" fillId="3" borderId="13" xfId="0" applyNumberFormat="1" applyFont="1" applyFill="1" applyBorder="1" applyAlignment="1" applyProtection="1">
      <alignment horizontal="right" vertical="top" wrapText="1" shrinkToFit="1"/>
    </xf>
    <xf numFmtId="0" fontId="0" fillId="0" borderId="5" xfId="3" applyFont="1" applyBorder="1" applyAlignment="1" applyProtection="1">
      <alignment vertical="center" wrapText="1"/>
    </xf>
    <xf numFmtId="0" fontId="0" fillId="0" borderId="5" xfId="3" applyFont="1" applyBorder="1" applyAlignment="1" applyProtection="1">
      <alignment vertical="center" wrapText="1" shrinkToFit="1"/>
    </xf>
    <xf numFmtId="0" fontId="0" fillId="0" borderId="5" xfId="0" applyBorder="1" applyAlignment="1" applyProtection="1">
      <alignment horizontal="center" vertical="center" wrapText="1"/>
    </xf>
    <xf numFmtId="166" fontId="6" fillId="0" borderId="5" xfId="2" applyNumberFormat="1" applyBorder="1" applyAlignment="1" applyProtection="1">
      <alignment horizontal="center" vertical="center"/>
    </xf>
    <xf numFmtId="0" fontId="6" fillId="0" borderId="5" xfId="0" applyFont="1" applyBorder="1" applyProtection="1"/>
    <xf numFmtId="0" fontId="6" fillId="0" borderId="5" xfId="0" applyFont="1" applyBorder="1" applyAlignment="1" applyProtection="1">
      <alignment vertical="center" wrapText="1"/>
    </xf>
    <xf numFmtId="0" fontId="0" fillId="0" borderId="5" xfId="0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 wrapText="1"/>
    </xf>
    <xf numFmtId="0" fontId="6" fillId="0" borderId="5" xfId="3" applyFont="1" applyBorder="1" applyAlignment="1" applyProtection="1">
      <alignment vertical="center" wrapText="1"/>
    </xf>
    <xf numFmtId="0" fontId="0" fillId="0" borderId="14" xfId="0" applyBorder="1" applyProtection="1"/>
    <xf numFmtId="0" fontId="0" fillId="0" borderId="14" xfId="0" applyBorder="1" applyAlignment="1" applyProtection="1">
      <alignment wrapText="1"/>
    </xf>
    <xf numFmtId="1" fontId="0" fillId="0" borderId="14" xfId="0" applyNumberFormat="1" applyBorder="1" applyProtection="1"/>
    <xf numFmtId="0" fontId="14" fillId="0" borderId="0" xfId="0" applyFont="1" applyProtection="1"/>
    <xf numFmtId="0" fontId="15" fillId="0" borderId="0" xfId="0" applyFont="1" applyAlignment="1" applyProtection="1">
      <alignment vertical="center"/>
    </xf>
    <xf numFmtId="0" fontId="14" fillId="0" borderId="0" xfId="0" applyFont="1" applyAlignment="1" applyProtection="1">
      <alignment wrapText="1"/>
    </xf>
    <xf numFmtId="1" fontId="14" fillId="0" borderId="0" xfId="0" applyNumberFormat="1" applyFont="1" applyProtection="1"/>
    <xf numFmtId="166" fontId="15" fillId="0" borderId="0" xfId="0" applyNumberFormat="1" applyFont="1" applyAlignment="1" applyProtection="1">
      <alignment horizontal="right" vertical="center"/>
    </xf>
    <xf numFmtId="0" fontId="0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0" fillId="0" borderId="5" xfId="0" applyBorder="1" applyAlignment="1" applyProtection="1">
      <alignment vertical="top" wrapText="1"/>
    </xf>
    <xf numFmtId="0" fontId="0" fillId="4" borderId="5" xfId="0" applyFill="1" applyBorder="1" applyAlignment="1" applyProtection="1">
      <alignment horizontal="left" vertical="center" wrapText="1"/>
      <protection locked="0"/>
    </xf>
    <xf numFmtId="0" fontId="0" fillId="4" borderId="5" xfId="0" applyFill="1" applyBorder="1" applyAlignment="1" applyProtection="1">
      <alignment horizontal="left" vertical="center"/>
      <protection locked="0"/>
    </xf>
    <xf numFmtId="0" fontId="0" fillId="4" borderId="5" xfId="3" applyFont="1" applyFill="1" applyBorder="1" applyAlignment="1" applyProtection="1">
      <alignment vertical="center" wrapText="1"/>
      <protection locked="0"/>
    </xf>
    <xf numFmtId="0" fontId="6" fillId="4" borderId="5" xfId="3" applyFont="1" applyFill="1" applyBorder="1" applyAlignment="1" applyProtection="1">
      <alignment vertical="center" wrapText="1"/>
      <protection locked="0"/>
    </xf>
    <xf numFmtId="0" fontId="0" fillId="4" borderId="5" xfId="0" applyFill="1" applyBorder="1" applyAlignment="1" applyProtection="1">
      <alignment vertical="center" wrapText="1"/>
      <protection locked="0"/>
    </xf>
    <xf numFmtId="0" fontId="9" fillId="4" borderId="5" xfId="1" applyFont="1" applyFill="1" applyBorder="1" applyAlignment="1" applyProtection="1">
      <alignment vertical="center" wrapText="1"/>
      <protection locked="0"/>
    </xf>
    <xf numFmtId="0" fontId="6" fillId="4" borderId="5" xfId="0" applyFont="1" applyFill="1" applyBorder="1" applyAlignment="1" applyProtection="1">
      <alignment vertical="center" wrapText="1"/>
      <protection locked="0"/>
    </xf>
    <xf numFmtId="0" fontId="0" fillId="6" borderId="5" xfId="3" applyFont="1" applyFill="1" applyBorder="1" applyAlignment="1" applyProtection="1">
      <alignment vertical="center" wrapText="1"/>
    </xf>
    <xf numFmtId="0" fontId="6" fillId="6" borderId="5" xfId="3" applyFont="1" applyFill="1" applyBorder="1" applyAlignment="1" applyProtection="1">
      <alignment vertical="center" wrapText="1"/>
    </xf>
    <xf numFmtId="0" fontId="6" fillId="6" borderId="5" xfId="0" applyFont="1" applyFill="1" applyBorder="1" applyAlignment="1" applyProtection="1">
      <alignment vertical="center" wrapText="1"/>
    </xf>
    <xf numFmtId="0" fontId="9" fillId="6" borderId="5" xfId="1" applyFont="1" applyFill="1" applyBorder="1" applyAlignment="1" applyProtection="1">
      <alignment vertical="center" wrapText="1"/>
    </xf>
    <xf numFmtId="0" fontId="1" fillId="0" borderId="0" xfId="0" applyFont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8" fillId="0" borderId="19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6">
    <cellStyle name="Hypertextový odkaz" xfId="1" builtinId="8"/>
    <cellStyle name="Měna" xfId="2" builtinId="4"/>
    <cellStyle name="Normální" xfId="0" builtinId="0"/>
    <cellStyle name="Normální 14" xfId="3" xr:uid="{00000000-0005-0000-0000-000003000000}"/>
    <cellStyle name="Normální 16" xfId="4" xr:uid="{00000000-0005-0000-0000-000004000000}"/>
    <cellStyle name="Normální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29307</xdr:rowOff>
    </xdr:from>
    <xdr:to>
      <xdr:col>3</xdr:col>
      <xdr:colOff>828675</xdr:colOff>
      <xdr:row>7</xdr:row>
      <xdr:rowOff>510886</xdr:rowOff>
    </xdr:to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82869" y="1589942"/>
          <a:ext cx="7311537" cy="1470713"/>
        </a:xfrm>
        <a:prstGeom prst="rect">
          <a:avLst/>
        </a:prstGeom>
        <a:ln w="19050">
          <a:solidFill>
            <a:schemeClr val="accent2"/>
          </a:solidFill>
        </a:ln>
        <a:effectLst>
          <a:outerShdw blurRad="50800" dist="38100" dir="5400000" sx="101000" sy="101000" algn="t" rotWithShape="0">
            <a:prstClr val="black">
              <a:alpha val="40000"/>
            </a:prstClr>
          </a:outerShdw>
        </a:effectLst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Název investora: 	MU, Žerotínovo náměstí 617/9, 601 77 Brno		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Projekt:		Rekonstrukce poslucháren PrF v budově Právnické fakulty, Veveří 70, Brno 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Zpracoval:		Ing. Jiří Jelínek</a:t>
          </a:r>
        </a:p>
        <a:p>
          <a:pPr>
            <a:lnSpc>
              <a:spcPct val="150000"/>
            </a:lnSpc>
          </a:pPr>
          <a:r>
            <a:rPr lang="cs-CZ" sz="1200">
              <a:ln>
                <a:noFill/>
              </a:ln>
              <a:latin typeface="Arial CE" panose="020B0604020202020204" pitchFamily="34" charset="0"/>
              <a:cs typeface="Arial CE" panose="020B0604020202020204" pitchFamily="34" charset="0"/>
            </a:rPr>
            <a:t>Datum:		20.2.2019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211286" y="2109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706496" y="314621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706496" y="45133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706496" y="58804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706496" y="724756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706496" y="451332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706496" y="58804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706496" y="237762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1706496" y="41952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1706496" y="417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1706496" y="337046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1706496" y="334719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1706496" y="340906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1706496" y="3369608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710418" y="237880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710418" y="419807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710418" y="506294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710418" y="519439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710418" y="37065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1710418" y="4174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710418" y="241785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710418" y="42371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1710418" y="4197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1710418" y="23464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1710418" y="32046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1710418" y="238546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1710418" y="337225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1710418" y="3348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1710418" y="34113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1710418" y="34113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1710418" y="35084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1710418" y="34690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1438275" y="200637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1438275" y="204542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710418" y="237880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710418" y="419807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710418" y="506294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1710418" y="519439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710418" y="37065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1710418" y="4174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1710418" y="241785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1710418" y="42371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1710418" y="4197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1710418" y="23464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1710418" y="32046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1710418" y="238546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1710418" y="337225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1710418" y="3348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/>
      </xdr:nvSpPr>
      <xdr:spPr>
        <a:xfrm>
          <a:off x="1710418" y="34113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/>
      </xdr:nvSpPr>
      <xdr:spPr>
        <a:xfrm>
          <a:off x="1710418" y="34113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/>
      </xdr:nvSpPr>
      <xdr:spPr>
        <a:xfrm>
          <a:off x="1710418" y="35084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/>
      </xdr:nvSpPr>
      <xdr:spPr>
        <a:xfrm>
          <a:off x="1710418" y="34690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/>
      </xdr:nvSpPr>
      <xdr:spPr>
        <a:xfrm>
          <a:off x="1438275" y="200637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1438275" y="204542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710418" y="237880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710418" y="419807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48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1710418" y="506294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52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710418" y="519439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1710418" y="37065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41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1710418" y="4174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1710418" y="241785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/>
      </xdr:nvSpPr>
      <xdr:spPr>
        <a:xfrm>
          <a:off x="1710418" y="42371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1710418" y="4197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9</xdr:row>
      <xdr:rowOff>394607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1710418" y="23464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38</xdr:row>
      <xdr:rowOff>394607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>
          <a:off x="1710418" y="320461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1710418" y="238546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1710418" y="337225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1710418" y="33489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/>
      </xdr:nvSpPr>
      <xdr:spPr>
        <a:xfrm>
          <a:off x="1710418" y="34113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394607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/>
      </xdr:nvSpPr>
      <xdr:spPr>
        <a:xfrm>
          <a:off x="1710418" y="341131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42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/>
      </xdr:nvSpPr>
      <xdr:spPr>
        <a:xfrm>
          <a:off x="1710418" y="3371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394607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/>
      </xdr:nvSpPr>
      <xdr:spPr>
        <a:xfrm>
          <a:off x="1710418" y="350846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43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/>
      </xdr:nvSpPr>
      <xdr:spPr>
        <a:xfrm>
          <a:off x="1710418" y="34690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32</xdr:row>
      <xdr:rowOff>394607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/>
      </xdr:nvSpPr>
      <xdr:spPr>
        <a:xfrm>
          <a:off x="1438275" y="200637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33</xdr:row>
      <xdr:rowOff>385082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/>
      </xdr:nvSpPr>
      <xdr:spPr>
        <a:xfrm>
          <a:off x="1438275" y="204542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710418" y="39664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710418" y="237880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394607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710418" y="419807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10</xdr:row>
      <xdr:rowOff>394607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1710418" y="506294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13</xdr:row>
      <xdr:rowOff>394607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1710418" y="527535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1710418" y="370658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1710418" y="41748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5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1710418" y="241785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7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1710418" y="423712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1710418" y="41976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1710418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4</xdr:row>
      <xdr:rowOff>394607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1710418" y="17947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1710418" y="364263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8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1710418" y="59762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12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1710418" y="69097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" name="TextovéPol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1710418" y="340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/>
      </xdr:nvSpPr>
      <xdr:spPr>
        <a:xfrm>
          <a:off x="1710418" y="340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5</xdr:row>
      <xdr:rowOff>394607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1710418" y="21853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394607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/>
      </xdr:nvSpPr>
      <xdr:spPr>
        <a:xfrm>
          <a:off x="1710418" y="40331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/>
      </xdr:nvSpPr>
      <xdr:spPr>
        <a:xfrm>
          <a:off x="1710418" y="3638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view="pageBreakPreview" topLeftCell="A4" zoomScale="130" zoomScaleNormal="100" zoomScaleSheetLayoutView="130" workbookViewId="0">
      <selection activeCell="B15" sqref="B15"/>
    </sheetView>
  </sheetViews>
  <sheetFormatPr defaultRowHeight="12.75" x14ac:dyDescent="0.2"/>
  <cols>
    <col min="1" max="1" width="9.7109375" style="3" customWidth="1"/>
    <col min="2" max="2" width="80.28515625" style="3" customWidth="1"/>
    <col min="3" max="3" width="17.42578125" style="2" customWidth="1"/>
    <col min="4" max="4" width="13" style="4" customWidth="1"/>
    <col min="5" max="5" width="20.85546875" style="5" customWidth="1"/>
    <col min="6" max="6" width="15.140625" style="3" customWidth="1"/>
    <col min="7" max="7" width="9.140625" style="3"/>
    <col min="8" max="8" width="9.42578125" style="3" bestFit="1" customWidth="1"/>
    <col min="9" max="16384" width="9.140625" style="3"/>
  </cols>
  <sheetData>
    <row r="1" spans="1:6" customFormat="1" ht="27.75" x14ac:dyDescent="0.2">
      <c r="A1" s="116"/>
      <c r="B1" s="116"/>
      <c r="C1" s="116"/>
      <c r="D1" s="116"/>
      <c r="E1" s="116"/>
    </row>
    <row r="2" spans="1:6" customFormat="1" ht="9.75" customHeight="1" x14ac:dyDescent="0.2">
      <c r="A2" s="116"/>
      <c r="B2" s="116"/>
      <c r="C2" s="116"/>
      <c r="D2" s="116"/>
      <c r="E2" s="116"/>
    </row>
    <row r="3" spans="1:6" s="8" customFormat="1" ht="15.75" x14ac:dyDescent="0.2">
      <c r="A3" s="7"/>
      <c r="B3" s="23"/>
      <c r="C3" s="123"/>
      <c r="D3" s="124"/>
      <c r="E3" s="7"/>
    </row>
    <row r="4" spans="1:6" s="8" customFormat="1" ht="15.75" x14ac:dyDescent="0.2">
      <c r="A4" s="7"/>
      <c r="B4" s="23"/>
      <c r="C4" s="123"/>
      <c r="D4" s="124"/>
      <c r="E4" s="7"/>
    </row>
    <row r="5" spans="1:6" s="8" customFormat="1" ht="15.75" x14ac:dyDescent="0.2">
      <c r="A5" s="7"/>
      <c r="B5" s="23"/>
      <c r="C5" s="123"/>
      <c r="D5" s="124"/>
      <c r="E5" s="7"/>
    </row>
    <row r="6" spans="1:6" s="8" customFormat="1" ht="15.75" x14ac:dyDescent="0.2">
      <c r="A6" s="7"/>
      <c r="B6" s="23"/>
      <c r="C6" s="123"/>
      <c r="D6" s="124"/>
      <c r="E6" s="7"/>
    </row>
    <row r="7" spans="1:6" s="8" customFormat="1" ht="15.75" x14ac:dyDescent="0.2">
      <c r="A7" s="7"/>
      <c r="B7" s="23"/>
      <c r="C7" s="123"/>
      <c r="D7" s="124"/>
      <c r="E7" s="7"/>
    </row>
    <row r="8" spans="1:6" customFormat="1" ht="47.25" customHeight="1" thickBot="1" x14ac:dyDescent="0.25">
      <c r="A8" s="6"/>
      <c r="B8" s="6"/>
      <c r="C8" s="6"/>
      <c r="D8" s="6"/>
      <c r="E8" s="6"/>
    </row>
    <row r="9" spans="1:6" s="1" customFormat="1" ht="26.25" thickBot="1" x14ac:dyDescent="0.25">
      <c r="A9" s="17" t="s">
        <v>0</v>
      </c>
      <c r="B9" s="18" t="s">
        <v>1</v>
      </c>
      <c r="C9" s="18" t="s">
        <v>2</v>
      </c>
      <c r="D9" s="18" t="s">
        <v>3</v>
      </c>
      <c r="E9" s="19" t="s">
        <v>4</v>
      </c>
    </row>
    <row r="10" spans="1:6" s="1" customFormat="1" ht="21" customHeight="1" thickBot="1" x14ac:dyDescent="0.25">
      <c r="A10" s="117" t="s">
        <v>8</v>
      </c>
      <c r="B10" s="118"/>
      <c r="C10" s="118"/>
      <c r="D10" s="118"/>
      <c r="E10" s="119"/>
    </row>
    <row r="11" spans="1:6" s="12" customFormat="1" ht="27" customHeight="1" x14ac:dyDescent="0.2">
      <c r="A11" s="9">
        <v>1</v>
      </c>
      <c r="B11" s="62" t="str">
        <f>('Polsuchárna 1035'!C3)</f>
        <v>Posluchárna 1035</v>
      </c>
      <c r="C11" s="10">
        <f>'Polsuchárna 1035'!J57</f>
        <v>0</v>
      </c>
      <c r="D11" s="11">
        <v>1</v>
      </c>
      <c r="E11" s="20">
        <f t="shared" ref="E11:E16" si="0">C11*D11</f>
        <v>0</v>
      </c>
      <c r="F11" s="25"/>
    </row>
    <row r="12" spans="1:6" s="12" customFormat="1" ht="27" customHeight="1" x14ac:dyDescent="0.2">
      <c r="A12" s="13">
        <f>A11+1</f>
        <v>2</v>
      </c>
      <c r="B12" s="63" t="str">
        <f>'Posluchárna 1037'!$C$3</f>
        <v>Posluchárna 1037</v>
      </c>
      <c r="C12" s="16">
        <f>'Posluchárna 1037'!$J$57</f>
        <v>0</v>
      </c>
      <c r="D12" s="14">
        <v>1</v>
      </c>
      <c r="E12" s="21">
        <f t="shared" si="0"/>
        <v>0</v>
      </c>
      <c r="F12" s="25"/>
    </row>
    <row r="13" spans="1:6" s="12" customFormat="1" ht="27" customHeight="1" x14ac:dyDescent="0.2">
      <c r="A13" s="13">
        <f>A12+1</f>
        <v>3</v>
      </c>
      <c r="B13" s="15" t="str">
        <f>'Posluchárna 2037'!$C$3</f>
        <v>Posluchárna 2037</v>
      </c>
      <c r="C13" s="16">
        <f>'Posluchárna 2037'!$J$57</f>
        <v>0</v>
      </c>
      <c r="D13" s="14">
        <v>1</v>
      </c>
      <c r="E13" s="21">
        <f t="shared" si="0"/>
        <v>0</v>
      </c>
      <c r="F13" s="25"/>
    </row>
    <row r="14" spans="1:6" s="12" customFormat="1" ht="27" customHeight="1" x14ac:dyDescent="0.2">
      <c r="A14" s="13">
        <f>A13+1</f>
        <v>4</v>
      </c>
      <c r="B14" s="15" t="str">
        <f>'Posluchárna 2042'!$C$3</f>
        <v>Posluchárna 2042</v>
      </c>
      <c r="C14" s="16">
        <f>'Posluchárna 2042'!$J$57</f>
        <v>0</v>
      </c>
      <c r="D14" s="14">
        <v>1</v>
      </c>
      <c r="E14" s="21">
        <f t="shared" si="0"/>
        <v>0</v>
      </c>
      <c r="F14" s="25"/>
    </row>
    <row r="15" spans="1:6" s="12" customFormat="1" ht="27" customHeight="1" x14ac:dyDescent="0.2">
      <c r="A15" s="13">
        <f>A14+1</f>
        <v>5</v>
      </c>
      <c r="B15" s="15" t="str">
        <f>'Technická místnost společná tec'!$C$3</f>
        <v>Technická místnost 2041a a společné vybavení</v>
      </c>
      <c r="C15" s="16">
        <f>'Technická místnost společná tec'!$J$18</f>
        <v>0</v>
      </c>
      <c r="D15" s="14">
        <v>1</v>
      </c>
      <c r="E15" s="21">
        <f t="shared" si="0"/>
        <v>0</v>
      </c>
      <c r="F15" s="25"/>
    </row>
    <row r="16" spans="1:6" s="12" customFormat="1" ht="27" customHeight="1" x14ac:dyDescent="0.2">
      <c r="A16" s="13">
        <f>A15+1</f>
        <v>6</v>
      </c>
      <c r="B16" s="15" t="s">
        <v>94</v>
      </c>
      <c r="C16" s="16">
        <f>'Cvičebna 1036'!$J$15</f>
        <v>0</v>
      </c>
      <c r="D16" s="14">
        <v>1</v>
      </c>
      <c r="E16" s="21">
        <f t="shared" si="0"/>
        <v>0</v>
      </c>
      <c r="F16" s="25"/>
    </row>
    <row r="17" spans="1:5" s="1" customFormat="1" ht="26.25" customHeight="1" thickBot="1" x14ac:dyDescent="0.25">
      <c r="A17" s="120" t="s">
        <v>9</v>
      </c>
      <c r="B17" s="121"/>
      <c r="C17" s="121"/>
      <c r="D17" s="122"/>
      <c r="E17" s="22">
        <f>SUM(E11:E16)</f>
        <v>0</v>
      </c>
    </row>
    <row r="20" spans="1:5" x14ac:dyDescent="0.2">
      <c r="B20" s="1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A1:E1"/>
    <mergeCell ref="A10:E10"/>
    <mergeCell ref="A17:D17"/>
    <mergeCell ref="A2:E2"/>
    <mergeCell ref="C3:D3"/>
    <mergeCell ref="C4:D4"/>
    <mergeCell ref="C5:D5"/>
    <mergeCell ref="C6:D6"/>
    <mergeCell ref="C7:D7"/>
  </mergeCells>
  <phoneticPr fontId="0" type="noConversion"/>
  <pageMargins left="0.25" right="0.25" top="0.75" bottom="0.75" header="0.3" footer="0.3"/>
  <pageSetup paperSize="9" scale="70" firstPageNumber="0" fitToHeight="0" orientation="portrait" r:id="rId1"/>
  <headerFooter alignWithMargins="0"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  <outlinePr summaryBelow="0"/>
    <pageSetUpPr fitToPage="1"/>
  </sheetPr>
  <dimension ref="A1:J93"/>
  <sheetViews>
    <sheetView view="pageBreakPreview" zoomScale="80" zoomScaleNormal="70" zoomScaleSheetLayoutView="80" workbookViewId="0">
      <pane ySplit="4" topLeftCell="A35" activePane="bottomLeft" state="frozen"/>
      <selection activeCell="H6" sqref="H6"/>
      <selection pane="bottomLeft" activeCell="E20" sqref="E20"/>
    </sheetView>
  </sheetViews>
  <sheetFormatPr defaultRowHeight="12.75" outlineLevelRow="1" x14ac:dyDescent="0.2"/>
  <cols>
    <col min="1" max="1" width="8.5703125" style="31" customWidth="1"/>
    <col min="2" max="2" width="13" style="31" customWidth="1"/>
    <col min="3" max="3" width="21.5703125" style="31" customWidth="1"/>
    <col min="4" max="4" width="16" style="31" bestFit="1" customWidth="1"/>
    <col min="5" max="5" width="17" style="35" customWidth="1"/>
    <col min="6" max="6" width="51" style="31" customWidth="1"/>
    <col min="7" max="7" width="8" style="36" customWidth="1"/>
    <col min="8" max="8" width="6.7109375" style="36" customWidth="1"/>
    <col min="9" max="9" width="18.28515625" style="31" customWidth="1"/>
    <col min="10" max="10" width="20.28515625" style="31" bestFit="1" customWidth="1"/>
    <col min="11" max="16384" width="9.140625" style="31"/>
  </cols>
  <sheetData>
    <row r="1" spans="1:10" s="65" customFormat="1" ht="29.25" customHeight="1" x14ac:dyDescent="0.25">
      <c r="C1" s="64"/>
      <c r="D1" s="64"/>
      <c r="E1" s="64"/>
      <c r="F1" s="64"/>
      <c r="G1" s="64"/>
      <c r="H1" s="64"/>
      <c r="I1" s="64"/>
      <c r="J1" s="64"/>
    </row>
    <row r="2" spans="1:10" ht="57.75" customHeight="1" x14ac:dyDescent="0.2">
      <c r="A2" s="26" t="s">
        <v>0</v>
      </c>
      <c r="B2" s="26" t="s">
        <v>19</v>
      </c>
      <c r="C2" s="29" t="s">
        <v>5</v>
      </c>
      <c r="D2" s="28" t="s">
        <v>16</v>
      </c>
      <c r="E2" s="27" t="s">
        <v>20</v>
      </c>
      <c r="F2" s="28" t="s">
        <v>22</v>
      </c>
      <c r="G2" s="30" t="s">
        <v>21</v>
      </c>
      <c r="H2" s="30" t="s">
        <v>15</v>
      </c>
      <c r="I2" s="27" t="s">
        <v>2</v>
      </c>
      <c r="J2" s="27" t="s">
        <v>17</v>
      </c>
    </row>
    <row r="3" spans="1:10" ht="18" customHeight="1" x14ac:dyDescent="0.2">
      <c r="A3" s="37"/>
      <c r="B3" s="38"/>
      <c r="C3" s="39" t="s">
        <v>29</v>
      </c>
      <c r="D3" s="38"/>
      <c r="E3" s="38"/>
      <c r="F3" s="38"/>
      <c r="G3" s="38"/>
      <c r="H3" s="38"/>
      <c r="I3" s="38"/>
      <c r="J3" s="38"/>
    </row>
    <row r="4" spans="1:10" ht="18" customHeight="1" x14ac:dyDescent="0.2">
      <c r="A4" s="40"/>
      <c r="B4" s="41"/>
      <c r="C4" s="42"/>
      <c r="D4" s="41"/>
      <c r="E4" s="41"/>
      <c r="F4" s="41"/>
      <c r="G4" s="41"/>
      <c r="H4" s="41"/>
      <c r="I4" s="41"/>
      <c r="J4" s="41"/>
    </row>
    <row r="5" spans="1:10" ht="18" customHeight="1" x14ac:dyDescent="0.2">
      <c r="A5" s="32">
        <v>1</v>
      </c>
      <c r="B5" s="43"/>
      <c r="C5" s="44" t="s">
        <v>23</v>
      </c>
      <c r="D5" s="43"/>
      <c r="E5" s="43"/>
      <c r="F5" s="43"/>
      <c r="G5" s="43"/>
      <c r="H5" s="43"/>
      <c r="I5" s="43"/>
      <c r="J5" s="53">
        <f>SUM(J6:J9)</f>
        <v>0</v>
      </c>
    </row>
    <row r="6" spans="1:10" ht="63.75" outlineLevel="1" x14ac:dyDescent="0.2">
      <c r="A6" s="32">
        <v>2</v>
      </c>
      <c r="B6" s="32"/>
      <c r="C6" s="66" t="s">
        <v>30</v>
      </c>
      <c r="D6" s="105"/>
      <c r="E6" s="106"/>
      <c r="F6" s="67" t="s">
        <v>32</v>
      </c>
      <c r="G6" s="33" t="s">
        <v>6</v>
      </c>
      <c r="H6" s="33">
        <v>2</v>
      </c>
      <c r="I6" s="70"/>
      <c r="J6" s="34">
        <f>I6*H6</f>
        <v>0</v>
      </c>
    </row>
    <row r="7" spans="1:10" ht="38.25" outlineLevel="1" x14ac:dyDescent="0.2">
      <c r="A7" s="32">
        <v>3</v>
      </c>
      <c r="B7" s="32"/>
      <c r="C7" s="56" t="s">
        <v>31</v>
      </c>
      <c r="D7" s="112"/>
      <c r="E7" s="112"/>
      <c r="F7" s="55" t="s">
        <v>33</v>
      </c>
      <c r="G7" s="33" t="s">
        <v>6</v>
      </c>
      <c r="H7" s="33">
        <v>2</v>
      </c>
      <c r="I7" s="70"/>
      <c r="J7" s="34">
        <f>I7*H7</f>
        <v>0</v>
      </c>
    </row>
    <row r="8" spans="1:10" ht="25.5" outlineLevel="1" x14ac:dyDescent="0.2">
      <c r="A8" s="32">
        <v>4</v>
      </c>
      <c r="B8" s="32"/>
      <c r="C8" s="56" t="s">
        <v>34</v>
      </c>
      <c r="D8" s="112"/>
      <c r="E8" s="112"/>
      <c r="F8" s="55" t="s">
        <v>35</v>
      </c>
      <c r="G8" s="33" t="s">
        <v>6</v>
      </c>
      <c r="H8" s="33">
        <v>2</v>
      </c>
      <c r="I8" s="70"/>
      <c r="J8" s="34">
        <f>I8*H8</f>
        <v>0</v>
      </c>
    </row>
    <row r="9" spans="1:10" ht="25.5" outlineLevel="1" x14ac:dyDescent="0.2">
      <c r="A9" s="32">
        <v>5</v>
      </c>
      <c r="B9" s="32"/>
      <c r="C9" s="56" t="s">
        <v>36</v>
      </c>
      <c r="D9" s="112"/>
      <c r="E9" s="112"/>
      <c r="F9" s="55" t="s">
        <v>37</v>
      </c>
      <c r="G9" s="33" t="s">
        <v>6</v>
      </c>
      <c r="H9" s="33">
        <v>1</v>
      </c>
      <c r="I9" s="70"/>
      <c r="J9" s="34">
        <f>I9*H9</f>
        <v>0</v>
      </c>
    </row>
    <row r="10" spans="1:10" ht="18" customHeight="1" x14ac:dyDescent="0.2">
      <c r="A10" s="32">
        <v>6</v>
      </c>
      <c r="B10" s="43"/>
      <c r="C10" s="44" t="s">
        <v>12</v>
      </c>
      <c r="D10" s="43"/>
      <c r="E10" s="43"/>
      <c r="F10" s="43"/>
      <c r="G10" s="43"/>
      <c r="H10" s="43"/>
      <c r="I10" s="43"/>
      <c r="J10" s="53">
        <f>SUM(J11:J32)</f>
        <v>0</v>
      </c>
    </row>
    <row r="11" spans="1:10" ht="51" outlineLevel="1" x14ac:dyDescent="0.2">
      <c r="A11" s="32">
        <v>7</v>
      </c>
      <c r="B11" s="32"/>
      <c r="C11" s="56" t="s">
        <v>27</v>
      </c>
      <c r="D11" s="107"/>
      <c r="E11" s="107"/>
      <c r="F11" s="55" t="s">
        <v>38</v>
      </c>
      <c r="G11" s="33" t="s">
        <v>6</v>
      </c>
      <c r="H11" s="33">
        <v>2</v>
      </c>
      <c r="I11" s="70"/>
      <c r="J11" s="34">
        <f t="shared" ref="J11:J32" si="0">I11*H11</f>
        <v>0</v>
      </c>
    </row>
    <row r="12" spans="1:10" ht="63.75" outlineLevel="1" x14ac:dyDescent="0.2">
      <c r="A12" s="32">
        <v>8</v>
      </c>
      <c r="B12" s="32"/>
      <c r="C12" s="54" t="s">
        <v>27</v>
      </c>
      <c r="D12" s="108"/>
      <c r="E12" s="108"/>
      <c r="F12" s="55" t="s">
        <v>39</v>
      </c>
      <c r="G12" s="33" t="s">
        <v>6</v>
      </c>
      <c r="H12" s="33">
        <v>2</v>
      </c>
      <c r="I12" s="70"/>
      <c r="J12" s="34">
        <f t="shared" si="0"/>
        <v>0</v>
      </c>
    </row>
    <row r="13" spans="1:10" ht="63.75" outlineLevel="1" x14ac:dyDescent="0.2">
      <c r="A13" s="32">
        <v>9</v>
      </c>
      <c r="B13" s="32"/>
      <c r="C13" s="54" t="s">
        <v>27</v>
      </c>
      <c r="D13" s="108"/>
      <c r="E13" s="108"/>
      <c r="F13" s="55" t="s">
        <v>40</v>
      </c>
      <c r="G13" s="33" t="s">
        <v>6</v>
      </c>
      <c r="H13" s="33">
        <v>2</v>
      </c>
      <c r="I13" s="70"/>
      <c r="J13" s="34">
        <f t="shared" si="0"/>
        <v>0</v>
      </c>
    </row>
    <row r="14" spans="1:10" ht="89.25" outlineLevel="1" x14ac:dyDescent="0.2">
      <c r="A14" s="32">
        <v>10</v>
      </c>
      <c r="B14" s="32"/>
      <c r="C14" s="54" t="s">
        <v>41</v>
      </c>
      <c r="D14" s="108"/>
      <c r="E14" s="108"/>
      <c r="F14" s="55" t="s">
        <v>42</v>
      </c>
      <c r="G14" s="33" t="s">
        <v>6</v>
      </c>
      <c r="H14" s="33">
        <v>1</v>
      </c>
      <c r="I14" s="70"/>
      <c r="J14" s="34">
        <f t="shared" si="0"/>
        <v>0</v>
      </c>
    </row>
    <row r="15" spans="1:10" ht="89.25" outlineLevel="1" x14ac:dyDescent="0.2">
      <c r="A15" s="32">
        <v>11</v>
      </c>
      <c r="B15" s="32"/>
      <c r="C15" s="54" t="s">
        <v>41</v>
      </c>
      <c r="D15" s="108"/>
      <c r="E15" s="108"/>
      <c r="F15" s="55" t="s">
        <v>101</v>
      </c>
      <c r="G15" s="33" t="s">
        <v>6</v>
      </c>
      <c r="H15" s="33">
        <v>1</v>
      </c>
      <c r="I15" s="70"/>
      <c r="J15" s="34">
        <f t="shared" si="0"/>
        <v>0</v>
      </c>
    </row>
    <row r="16" spans="1:10" ht="89.25" outlineLevel="1" x14ac:dyDescent="0.2">
      <c r="A16" s="32">
        <v>12</v>
      </c>
      <c r="B16" s="32"/>
      <c r="C16" s="54" t="s">
        <v>43</v>
      </c>
      <c r="D16" s="108"/>
      <c r="E16" s="108"/>
      <c r="F16" s="55" t="s">
        <v>44</v>
      </c>
      <c r="G16" s="33" t="s">
        <v>6</v>
      </c>
      <c r="H16" s="33">
        <v>1</v>
      </c>
      <c r="I16" s="70"/>
      <c r="J16" s="34">
        <f t="shared" si="0"/>
        <v>0</v>
      </c>
    </row>
    <row r="17" spans="1:10" ht="38.25" outlineLevel="1" x14ac:dyDescent="0.2">
      <c r="A17" s="32">
        <v>13</v>
      </c>
      <c r="B17" s="32"/>
      <c r="C17" s="54" t="s">
        <v>43</v>
      </c>
      <c r="D17" s="108"/>
      <c r="E17" s="108"/>
      <c r="F17" s="55" t="s">
        <v>45</v>
      </c>
      <c r="G17" s="33" t="s">
        <v>6</v>
      </c>
      <c r="H17" s="33">
        <v>1</v>
      </c>
      <c r="I17" s="70"/>
      <c r="J17" s="34">
        <f t="shared" si="0"/>
        <v>0</v>
      </c>
    </row>
    <row r="18" spans="1:10" ht="51" outlineLevel="1" x14ac:dyDescent="0.2">
      <c r="A18" s="32">
        <v>14</v>
      </c>
      <c r="B18" s="32"/>
      <c r="C18" s="54" t="s">
        <v>46</v>
      </c>
      <c r="D18" s="113"/>
      <c r="E18" s="113"/>
      <c r="F18" s="55" t="s">
        <v>47</v>
      </c>
      <c r="G18" s="33" t="s">
        <v>6</v>
      </c>
      <c r="H18" s="33">
        <v>1</v>
      </c>
      <c r="I18" s="70"/>
      <c r="J18" s="34">
        <f t="shared" si="0"/>
        <v>0</v>
      </c>
    </row>
    <row r="19" spans="1:10" ht="51" outlineLevel="1" x14ac:dyDescent="0.2">
      <c r="A19" s="32">
        <v>15</v>
      </c>
      <c r="B19" s="32"/>
      <c r="C19" s="54" t="s">
        <v>41</v>
      </c>
      <c r="D19" s="113"/>
      <c r="E19" s="113"/>
      <c r="F19" s="55" t="s">
        <v>48</v>
      </c>
      <c r="G19" s="33" t="s">
        <v>6</v>
      </c>
      <c r="H19" s="33">
        <v>1</v>
      </c>
      <c r="I19" s="70"/>
      <c r="J19" s="34">
        <f t="shared" si="0"/>
        <v>0</v>
      </c>
    </row>
    <row r="20" spans="1:10" ht="38.25" outlineLevel="1" x14ac:dyDescent="0.2">
      <c r="A20" s="32">
        <v>16</v>
      </c>
      <c r="B20" s="32"/>
      <c r="C20" s="54" t="s">
        <v>49</v>
      </c>
      <c r="D20" s="108"/>
      <c r="E20" s="108"/>
      <c r="F20" s="55" t="s">
        <v>50</v>
      </c>
      <c r="G20" s="33" t="s">
        <v>6</v>
      </c>
      <c r="H20" s="33">
        <v>6</v>
      </c>
      <c r="I20" s="70"/>
      <c r="J20" s="34">
        <f t="shared" si="0"/>
        <v>0</v>
      </c>
    </row>
    <row r="21" spans="1:10" ht="38.25" outlineLevel="1" x14ac:dyDescent="0.2">
      <c r="A21" s="32">
        <v>17</v>
      </c>
      <c r="B21" s="32"/>
      <c r="C21" s="54" t="s">
        <v>51</v>
      </c>
      <c r="D21" s="113"/>
      <c r="E21" s="113"/>
      <c r="F21" s="55" t="s">
        <v>52</v>
      </c>
      <c r="G21" s="33" t="s">
        <v>6</v>
      </c>
      <c r="H21" s="33">
        <v>6</v>
      </c>
      <c r="I21" s="70"/>
      <c r="J21" s="34">
        <f t="shared" si="0"/>
        <v>0</v>
      </c>
    </row>
    <row r="22" spans="1:10" ht="25.5" outlineLevel="1" x14ac:dyDescent="0.2">
      <c r="A22" s="32">
        <v>18</v>
      </c>
      <c r="B22" s="32"/>
      <c r="C22" s="54" t="s">
        <v>53</v>
      </c>
      <c r="D22" s="113"/>
      <c r="E22" s="113"/>
      <c r="F22" s="55" t="s">
        <v>54</v>
      </c>
      <c r="G22" s="33" t="s">
        <v>6</v>
      </c>
      <c r="H22" s="33">
        <v>6</v>
      </c>
      <c r="I22" s="70"/>
      <c r="J22" s="34">
        <f t="shared" si="0"/>
        <v>0</v>
      </c>
    </row>
    <row r="23" spans="1:10" ht="127.5" outlineLevel="1" x14ac:dyDescent="0.2">
      <c r="A23" s="32">
        <v>19</v>
      </c>
      <c r="B23" s="32"/>
      <c r="C23" s="54" t="s">
        <v>55</v>
      </c>
      <c r="D23" s="108"/>
      <c r="E23" s="108"/>
      <c r="F23" s="55" t="s">
        <v>56</v>
      </c>
      <c r="G23" s="33" t="s">
        <v>6</v>
      </c>
      <c r="H23" s="33">
        <v>1</v>
      </c>
      <c r="I23" s="70"/>
      <c r="J23" s="34">
        <f t="shared" si="0"/>
        <v>0</v>
      </c>
    </row>
    <row r="24" spans="1:10" outlineLevel="1" x14ac:dyDescent="0.2">
      <c r="A24" s="32">
        <v>20</v>
      </c>
      <c r="B24" s="32"/>
      <c r="C24" s="54" t="s">
        <v>55</v>
      </c>
      <c r="D24" s="108"/>
      <c r="E24" s="108"/>
      <c r="F24" s="55" t="s">
        <v>102</v>
      </c>
      <c r="G24" s="33" t="s">
        <v>6</v>
      </c>
      <c r="H24" s="33">
        <v>1</v>
      </c>
      <c r="I24" s="70"/>
      <c r="J24" s="34">
        <f t="shared" si="0"/>
        <v>0</v>
      </c>
    </row>
    <row r="25" spans="1:10" ht="114.75" outlineLevel="1" x14ac:dyDescent="0.2">
      <c r="A25" s="32">
        <v>21</v>
      </c>
      <c r="B25" s="32"/>
      <c r="C25" s="56" t="s">
        <v>103</v>
      </c>
      <c r="D25" s="113"/>
      <c r="E25" s="113"/>
      <c r="F25" s="55" t="s">
        <v>58</v>
      </c>
      <c r="G25" s="33" t="s">
        <v>6</v>
      </c>
      <c r="H25" s="33">
        <v>1</v>
      </c>
      <c r="I25" s="70"/>
      <c r="J25" s="34">
        <f t="shared" si="0"/>
        <v>0</v>
      </c>
    </row>
    <row r="26" spans="1:10" ht="89.25" outlineLevel="1" x14ac:dyDescent="0.2">
      <c r="A26" s="32">
        <v>22</v>
      </c>
      <c r="B26" s="32"/>
      <c r="C26" s="54" t="s">
        <v>55</v>
      </c>
      <c r="D26" s="108"/>
      <c r="E26" s="108"/>
      <c r="F26" s="55" t="s">
        <v>57</v>
      </c>
      <c r="G26" s="33" t="s">
        <v>6</v>
      </c>
      <c r="H26" s="33">
        <v>1</v>
      </c>
      <c r="I26" s="70"/>
      <c r="J26" s="34">
        <f t="shared" si="0"/>
        <v>0</v>
      </c>
    </row>
    <row r="27" spans="1:10" ht="63" customHeight="1" outlineLevel="1" x14ac:dyDescent="0.2">
      <c r="A27" s="32">
        <v>23</v>
      </c>
      <c r="B27" s="32"/>
      <c r="C27" s="54" t="s">
        <v>49</v>
      </c>
      <c r="D27" s="108"/>
      <c r="E27" s="108"/>
      <c r="F27" s="55" t="s">
        <v>59</v>
      </c>
      <c r="G27" s="33" t="s">
        <v>6</v>
      </c>
      <c r="H27" s="33">
        <v>1</v>
      </c>
      <c r="I27" s="70"/>
      <c r="J27" s="34">
        <f t="shared" si="0"/>
        <v>0</v>
      </c>
    </row>
    <row r="28" spans="1:10" ht="51" outlineLevel="1" x14ac:dyDescent="0.2">
      <c r="A28" s="32">
        <v>24</v>
      </c>
      <c r="B28" s="32"/>
      <c r="C28" s="54" t="s">
        <v>51</v>
      </c>
      <c r="D28" s="113"/>
      <c r="E28" s="113"/>
      <c r="F28" s="55" t="s">
        <v>60</v>
      </c>
      <c r="G28" s="33" t="s">
        <v>6</v>
      </c>
      <c r="H28" s="33">
        <v>1</v>
      </c>
      <c r="I28" s="70"/>
      <c r="J28" s="34">
        <f t="shared" si="0"/>
        <v>0</v>
      </c>
    </row>
    <row r="29" spans="1:10" ht="51" outlineLevel="1" x14ac:dyDescent="0.2">
      <c r="A29" s="32">
        <v>25</v>
      </c>
      <c r="B29" s="32"/>
      <c r="C29" s="54" t="s">
        <v>51</v>
      </c>
      <c r="D29" s="113"/>
      <c r="E29" s="113"/>
      <c r="F29" s="55" t="s">
        <v>61</v>
      </c>
      <c r="G29" s="33" t="s">
        <v>6</v>
      </c>
      <c r="H29" s="33">
        <v>1</v>
      </c>
      <c r="I29" s="70"/>
      <c r="J29" s="34">
        <f t="shared" si="0"/>
        <v>0</v>
      </c>
    </row>
    <row r="30" spans="1:10" ht="38.25" outlineLevel="1" x14ac:dyDescent="0.2">
      <c r="A30" s="32">
        <v>26</v>
      </c>
      <c r="B30" s="32"/>
      <c r="C30" s="54" t="s">
        <v>51</v>
      </c>
      <c r="D30" s="113"/>
      <c r="E30" s="113"/>
      <c r="F30" s="55" t="s">
        <v>62</v>
      </c>
      <c r="G30" s="33" t="s">
        <v>6</v>
      </c>
      <c r="H30" s="33">
        <v>2</v>
      </c>
      <c r="I30" s="70"/>
      <c r="J30" s="34">
        <f t="shared" si="0"/>
        <v>0</v>
      </c>
    </row>
    <row r="31" spans="1:10" outlineLevel="1" x14ac:dyDescent="0.2">
      <c r="A31" s="32">
        <v>27</v>
      </c>
      <c r="B31" s="32"/>
      <c r="C31" s="54" t="s">
        <v>53</v>
      </c>
      <c r="D31" s="113"/>
      <c r="E31" s="113"/>
      <c r="F31" s="55" t="s">
        <v>63</v>
      </c>
      <c r="G31" s="33" t="s">
        <v>6</v>
      </c>
      <c r="H31" s="33">
        <v>2</v>
      </c>
      <c r="I31" s="70"/>
      <c r="J31" s="34">
        <f t="shared" si="0"/>
        <v>0</v>
      </c>
    </row>
    <row r="32" spans="1:10" outlineLevel="1" x14ac:dyDescent="0.2">
      <c r="A32" s="32">
        <v>28</v>
      </c>
      <c r="B32" s="32"/>
      <c r="C32" s="56" t="s">
        <v>64</v>
      </c>
      <c r="D32" s="113"/>
      <c r="E32" s="113"/>
      <c r="F32" s="55" t="s">
        <v>104</v>
      </c>
      <c r="G32" s="33" t="s">
        <v>6</v>
      </c>
      <c r="H32" s="33">
        <v>1</v>
      </c>
      <c r="I32" s="70"/>
      <c r="J32" s="34">
        <f t="shared" si="0"/>
        <v>0</v>
      </c>
    </row>
    <row r="33" spans="1:10" ht="18" customHeight="1" x14ac:dyDescent="0.2">
      <c r="A33" s="32">
        <v>29</v>
      </c>
      <c r="B33" s="43"/>
      <c r="C33" s="44" t="s">
        <v>13</v>
      </c>
      <c r="D33" s="43"/>
      <c r="E33" s="43"/>
      <c r="F33" s="43"/>
      <c r="G33" s="43"/>
      <c r="H33" s="43"/>
      <c r="I33" s="43"/>
      <c r="J33" s="53">
        <f>SUM(J34:J38)</f>
        <v>0</v>
      </c>
    </row>
    <row r="34" spans="1:10" ht="249.75" customHeight="1" outlineLevel="1" x14ac:dyDescent="0.2">
      <c r="A34" s="32">
        <v>30</v>
      </c>
      <c r="B34" s="32"/>
      <c r="C34" s="56" t="s">
        <v>28</v>
      </c>
      <c r="D34" s="107"/>
      <c r="E34" s="107"/>
      <c r="F34" s="55" t="s">
        <v>105</v>
      </c>
      <c r="G34" s="33" t="s">
        <v>6</v>
      </c>
      <c r="H34" s="33">
        <v>1</v>
      </c>
      <c r="I34" s="70"/>
      <c r="J34" s="34">
        <f>I34*H34</f>
        <v>0</v>
      </c>
    </row>
    <row r="35" spans="1:10" ht="70.5" customHeight="1" outlineLevel="1" x14ac:dyDescent="0.2">
      <c r="A35" s="32">
        <v>31</v>
      </c>
      <c r="B35" s="32"/>
      <c r="C35" s="56" t="s">
        <v>65</v>
      </c>
      <c r="D35" s="112"/>
      <c r="E35" s="112"/>
      <c r="F35" s="55" t="s">
        <v>66</v>
      </c>
      <c r="G35" s="33" t="s">
        <v>6</v>
      </c>
      <c r="H35" s="33">
        <v>1</v>
      </c>
      <c r="I35" s="70"/>
      <c r="J35" s="34">
        <f>I35*H35</f>
        <v>0</v>
      </c>
    </row>
    <row r="36" spans="1:10" ht="85.5" customHeight="1" outlineLevel="1" x14ac:dyDescent="0.2">
      <c r="A36" s="32">
        <v>32</v>
      </c>
      <c r="B36" s="32"/>
      <c r="C36" s="56" t="s">
        <v>67</v>
      </c>
      <c r="D36" s="112"/>
      <c r="E36" s="112"/>
      <c r="F36" s="55" t="s">
        <v>69</v>
      </c>
      <c r="G36" s="33" t="s">
        <v>6</v>
      </c>
      <c r="H36" s="33">
        <v>4</v>
      </c>
      <c r="I36" s="70"/>
      <c r="J36" s="34">
        <f>I36*H36</f>
        <v>0</v>
      </c>
    </row>
    <row r="37" spans="1:10" ht="80.25" customHeight="1" outlineLevel="1" x14ac:dyDescent="0.2">
      <c r="A37" s="32">
        <v>33</v>
      </c>
      <c r="B37" s="32"/>
      <c r="C37" s="56" t="s">
        <v>68</v>
      </c>
      <c r="D37" s="112"/>
      <c r="E37" s="112"/>
      <c r="F37" s="55" t="s">
        <v>70</v>
      </c>
      <c r="G37" s="33" t="s">
        <v>6</v>
      </c>
      <c r="H37" s="33">
        <v>3</v>
      </c>
      <c r="I37" s="70"/>
      <c r="J37" s="34">
        <f>I37*H37</f>
        <v>0</v>
      </c>
    </row>
    <row r="38" spans="1:10" ht="211.5" customHeight="1" outlineLevel="1" x14ac:dyDescent="0.2">
      <c r="A38" s="32">
        <v>34</v>
      </c>
      <c r="B38" s="32"/>
      <c r="C38" s="56" t="s">
        <v>71</v>
      </c>
      <c r="D38" s="107"/>
      <c r="E38" s="107"/>
      <c r="F38" s="55" t="s">
        <v>72</v>
      </c>
      <c r="G38" s="33" t="s">
        <v>6</v>
      </c>
      <c r="H38" s="33">
        <v>1</v>
      </c>
      <c r="I38" s="70"/>
      <c r="J38" s="34">
        <f>I38*H38</f>
        <v>0</v>
      </c>
    </row>
    <row r="39" spans="1:10" ht="18" customHeight="1" x14ac:dyDescent="0.2">
      <c r="A39" s="32">
        <v>35</v>
      </c>
      <c r="B39" s="43"/>
      <c r="C39" s="44" t="s">
        <v>25</v>
      </c>
      <c r="D39" s="43"/>
      <c r="E39" s="43"/>
      <c r="F39" s="43"/>
      <c r="G39" s="43"/>
      <c r="H39" s="43"/>
      <c r="I39" s="43"/>
      <c r="J39" s="53">
        <f>SUM(J40:J41)</f>
        <v>0</v>
      </c>
    </row>
    <row r="40" spans="1:10" s="60" customFormat="1" ht="43.5" customHeight="1" outlineLevel="1" x14ac:dyDescent="0.2">
      <c r="A40" s="32">
        <v>36</v>
      </c>
      <c r="B40" s="57"/>
      <c r="C40" s="61" t="s">
        <v>75</v>
      </c>
      <c r="D40" s="109"/>
      <c r="E40" s="110"/>
      <c r="F40" s="61" t="s">
        <v>74</v>
      </c>
      <c r="G40" s="59" t="s">
        <v>6</v>
      </c>
      <c r="H40" s="59">
        <v>1</v>
      </c>
      <c r="I40" s="70"/>
      <c r="J40" s="34">
        <f>I40*H40</f>
        <v>0</v>
      </c>
    </row>
    <row r="41" spans="1:10" ht="117.75" customHeight="1" outlineLevel="1" x14ac:dyDescent="0.2">
      <c r="A41" s="32">
        <v>37</v>
      </c>
      <c r="B41" s="32"/>
      <c r="C41" s="56" t="s">
        <v>73</v>
      </c>
      <c r="D41" s="107"/>
      <c r="E41" s="107"/>
      <c r="F41" s="55" t="s">
        <v>106</v>
      </c>
      <c r="G41" s="33" t="s">
        <v>6</v>
      </c>
      <c r="H41" s="33">
        <v>2</v>
      </c>
      <c r="I41" s="70"/>
      <c r="J41" s="34">
        <f>I41*H41</f>
        <v>0</v>
      </c>
    </row>
    <row r="42" spans="1:10" ht="18" customHeight="1" x14ac:dyDescent="0.2">
      <c r="A42" s="32">
        <v>38</v>
      </c>
      <c r="B42" s="43"/>
      <c r="C42" s="44" t="s">
        <v>24</v>
      </c>
      <c r="D42" s="43"/>
      <c r="E42" s="43"/>
      <c r="F42" s="43"/>
      <c r="G42" s="43"/>
      <c r="H42" s="43"/>
      <c r="I42" s="43"/>
      <c r="J42" s="53">
        <f>SUM(J43:J48)</f>
        <v>0</v>
      </c>
    </row>
    <row r="43" spans="1:10" s="60" customFormat="1" ht="51" outlineLevel="1" x14ac:dyDescent="0.2">
      <c r="A43" s="32">
        <v>39</v>
      </c>
      <c r="B43" s="57"/>
      <c r="C43" s="58" t="s">
        <v>117</v>
      </c>
      <c r="D43" s="111"/>
      <c r="E43" s="110"/>
      <c r="F43" s="69" t="s">
        <v>118</v>
      </c>
      <c r="G43" s="59" t="s">
        <v>6</v>
      </c>
      <c r="H43" s="59">
        <v>1</v>
      </c>
      <c r="I43" s="70"/>
      <c r="J43" s="34">
        <f t="shared" ref="J43:J48" si="1">I43*H43</f>
        <v>0</v>
      </c>
    </row>
    <row r="44" spans="1:10" s="60" customFormat="1" ht="63.75" outlineLevel="1" x14ac:dyDescent="0.2">
      <c r="A44" s="32">
        <v>40</v>
      </c>
      <c r="B44" s="57"/>
      <c r="C44" s="58" t="s">
        <v>119</v>
      </c>
      <c r="D44" s="111"/>
      <c r="E44" s="110"/>
      <c r="F44" s="69" t="s">
        <v>120</v>
      </c>
      <c r="G44" s="59" t="s">
        <v>6</v>
      </c>
      <c r="H44" s="59">
        <v>1</v>
      </c>
      <c r="I44" s="70"/>
      <c r="J44" s="34">
        <f t="shared" si="1"/>
        <v>0</v>
      </c>
    </row>
    <row r="45" spans="1:10" s="60" customFormat="1" ht="25.5" outlineLevel="1" x14ac:dyDescent="0.2">
      <c r="A45" s="32">
        <v>41</v>
      </c>
      <c r="B45" s="57"/>
      <c r="C45" s="58" t="s">
        <v>77</v>
      </c>
      <c r="D45" s="114"/>
      <c r="E45" s="115"/>
      <c r="F45" s="24" t="s">
        <v>110</v>
      </c>
      <c r="G45" s="59" t="s">
        <v>6</v>
      </c>
      <c r="H45" s="59">
        <v>1</v>
      </c>
      <c r="I45" s="70"/>
      <c r="J45" s="34">
        <f t="shared" si="1"/>
        <v>0</v>
      </c>
    </row>
    <row r="46" spans="1:10" s="60" customFormat="1" ht="38.25" outlineLevel="1" x14ac:dyDescent="0.2">
      <c r="A46" s="32">
        <v>42</v>
      </c>
      <c r="B46" s="57"/>
      <c r="C46" s="58" t="s">
        <v>76</v>
      </c>
      <c r="D46" s="114"/>
      <c r="E46" s="115"/>
      <c r="F46" s="24" t="s">
        <v>109</v>
      </c>
      <c r="G46" s="59" t="s">
        <v>6</v>
      </c>
      <c r="H46" s="59">
        <v>2</v>
      </c>
      <c r="I46" s="70"/>
      <c r="J46" s="34">
        <f t="shared" si="1"/>
        <v>0</v>
      </c>
    </row>
    <row r="47" spans="1:10" s="60" customFormat="1" ht="63.75" outlineLevel="1" x14ac:dyDescent="0.2">
      <c r="A47" s="32">
        <v>43</v>
      </c>
      <c r="B47" s="57"/>
      <c r="C47" s="58" t="s">
        <v>78</v>
      </c>
      <c r="D47" s="114"/>
      <c r="E47" s="115"/>
      <c r="F47" s="24" t="s">
        <v>108</v>
      </c>
      <c r="G47" s="59" t="s">
        <v>6</v>
      </c>
      <c r="H47" s="59">
        <v>1</v>
      </c>
      <c r="I47" s="70"/>
      <c r="J47" s="34">
        <f t="shared" si="1"/>
        <v>0</v>
      </c>
    </row>
    <row r="48" spans="1:10" s="60" customFormat="1" ht="76.5" outlineLevel="1" x14ac:dyDescent="0.2">
      <c r="A48" s="32">
        <v>44</v>
      </c>
      <c r="B48" s="57"/>
      <c r="C48" s="58" t="s">
        <v>79</v>
      </c>
      <c r="D48" s="114"/>
      <c r="E48" s="115"/>
      <c r="F48" s="24" t="s">
        <v>107</v>
      </c>
      <c r="G48" s="59" t="s">
        <v>6</v>
      </c>
      <c r="H48" s="59">
        <v>2</v>
      </c>
      <c r="I48" s="70"/>
      <c r="J48" s="34">
        <f t="shared" si="1"/>
        <v>0</v>
      </c>
    </row>
    <row r="49" spans="1:10" ht="18" customHeight="1" x14ac:dyDescent="0.2">
      <c r="A49" s="32">
        <v>45</v>
      </c>
      <c r="B49" s="43"/>
      <c r="C49" s="44" t="s">
        <v>26</v>
      </c>
      <c r="D49" s="43"/>
      <c r="E49" s="43"/>
      <c r="F49" s="43"/>
      <c r="G49" s="43"/>
      <c r="H49" s="43"/>
      <c r="I49" s="43"/>
      <c r="J49" s="53">
        <f>SUM(J50:J52)</f>
        <v>0</v>
      </c>
    </row>
    <row r="50" spans="1:10" s="60" customFormat="1" ht="25.5" outlineLevel="1" x14ac:dyDescent="0.2">
      <c r="A50" s="32">
        <v>46</v>
      </c>
      <c r="B50" s="57"/>
      <c r="C50" s="61" t="s">
        <v>80</v>
      </c>
      <c r="D50" s="114"/>
      <c r="E50" s="115"/>
      <c r="F50" s="61" t="s">
        <v>90</v>
      </c>
      <c r="G50" s="68" t="s">
        <v>10</v>
      </c>
      <c r="H50" s="59">
        <v>1</v>
      </c>
      <c r="I50" s="70"/>
      <c r="J50" s="34">
        <f>I50*H50</f>
        <v>0</v>
      </c>
    </row>
    <row r="51" spans="1:10" ht="30" customHeight="1" outlineLevel="1" x14ac:dyDescent="0.2">
      <c r="A51" s="32">
        <v>47</v>
      </c>
      <c r="B51" s="32"/>
      <c r="C51" s="56" t="s">
        <v>81</v>
      </c>
      <c r="D51" s="113"/>
      <c r="E51" s="113"/>
      <c r="F51" s="55" t="s">
        <v>82</v>
      </c>
      <c r="G51" s="33" t="s">
        <v>10</v>
      </c>
      <c r="H51" s="33">
        <v>1</v>
      </c>
      <c r="I51" s="70"/>
      <c r="J51" s="34">
        <f>I51*H51</f>
        <v>0</v>
      </c>
    </row>
    <row r="52" spans="1:10" ht="30" customHeight="1" outlineLevel="1" x14ac:dyDescent="0.2">
      <c r="A52" s="32">
        <v>48</v>
      </c>
      <c r="B52" s="32"/>
      <c r="C52" s="56" t="s">
        <v>83</v>
      </c>
      <c r="D52" s="113"/>
      <c r="E52" s="113"/>
      <c r="F52" s="55" t="s">
        <v>84</v>
      </c>
      <c r="G52" s="33" t="s">
        <v>6</v>
      </c>
      <c r="H52" s="33">
        <v>1</v>
      </c>
      <c r="I52" s="70"/>
      <c r="J52" s="34">
        <f>I52*H52</f>
        <v>0</v>
      </c>
    </row>
    <row r="53" spans="1:10" ht="18" customHeight="1" x14ac:dyDescent="0.2">
      <c r="A53" s="32">
        <v>49</v>
      </c>
      <c r="B53" s="43"/>
      <c r="C53" s="44" t="s">
        <v>7</v>
      </c>
      <c r="D53" s="43"/>
      <c r="E53" s="43"/>
      <c r="F53" s="43"/>
      <c r="G53" s="43"/>
      <c r="H53" s="43"/>
      <c r="I53" s="43"/>
      <c r="J53" s="53">
        <f>SUM(J54:J55)</f>
        <v>0</v>
      </c>
    </row>
    <row r="54" spans="1:10" ht="30" customHeight="1" outlineLevel="1" x14ac:dyDescent="0.2">
      <c r="A54" s="32">
        <v>50</v>
      </c>
      <c r="B54" s="32"/>
      <c r="C54" s="56" t="s">
        <v>11</v>
      </c>
      <c r="D54" s="113"/>
      <c r="E54" s="113"/>
      <c r="F54" s="55" t="s">
        <v>18</v>
      </c>
      <c r="G54" s="33" t="s">
        <v>10</v>
      </c>
      <c r="H54" s="33">
        <v>1</v>
      </c>
      <c r="I54" s="70"/>
      <c r="J54" s="34">
        <f>I54*H54</f>
        <v>0</v>
      </c>
    </row>
    <row r="55" spans="1:10" ht="30" customHeight="1" outlineLevel="1" x14ac:dyDescent="0.2">
      <c r="A55" s="32">
        <v>51</v>
      </c>
      <c r="B55" s="32"/>
      <c r="C55" s="56" t="s">
        <v>85</v>
      </c>
      <c r="D55" s="113"/>
      <c r="E55" s="113"/>
      <c r="F55" s="55" t="s">
        <v>86</v>
      </c>
      <c r="G55" s="33" t="s">
        <v>10</v>
      </c>
      <c r="H55" s="33">
        <v>1</v>
      </c>
      <c r="I55" s="70"/>
      <c r="J55" s="34">
        <f>I55*H55</f>
        <v>0</v>
      </c>
    </row>
    <row r="56" spans="1:10" ht="13.5" thickBot="1" x14ac:dyDescent="0.25">
      <c r="A56" s="45"/>
      <c r="B56" s="45"/>
      <c r="C56" s="45"/>
      <c r="D56" s="45"/>
      <c r="E56" s="46"/>
      <c r="F56" s="45"/>
      <c r="G56" s="47"/>
      <c r="H56" s="47"/>
      <c r="I56" s="45"/>
      <c r="J56" s="45"/>
    </row>
    <row r="57" spans="1:10" ht="23.25" customHeight="1" x14ac:dyDescent="0.25">
      <c r="A57" s="48"/>
      <c r="B57" s="48"/>
      <c r="C57" s="51" t="s">
        <v>14</v>
      </c>
      <c r="D57" s="48"/>
      <c r="E57" s="49"/>
      <c r="F57" s="48"/>
      <c r="G57" s="50"/>
      <c r="H57" s="50"/>
      <c r="I57" s="48"/>
      <c r="J57" s="52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xzcwRfwADTGdiSfiBg0u3rUsDfJjnWGk8zedS3oWGbqNA80x3DGwjz9A//jDMeRRvUoxY+SsjgQk5ubNDgas2Q==" saltValue="e1JE5AUdaTCTDwzQARkqrg==" spinCount="100000" sheet="1" objects="1" scenarios="1"/>
  <autoFilter ref="A2:J93" xr:uid="{00000000-0009-0000-0000-000001000000}"/>
  <dataConsolidate/>
  <phoneticPr fontId="0" type="noConversion"/>
  <hyperlinks>
    <hyperlink ref="E62" r:id="rId1" display="DXP 44 HD 4K" xr:uid="{00000000-0004-0000-0100-000000000000}"/>
    <hyperlink ref="E64" r:id="rId2" display="DTP HDMI 4K 230 Tx" xr:uid="{00000000-0004-0000-0100-000001000000}"/>
    <hyperlink ref="E65" r:id="rId3" display="DTP HDMI 4K 230 Rx" xr:uid="{00000000-0004-0000-0100-000002000000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&amp;C&amp;P/&amp;N</oddFooter>
  </headerFooter>
  <rowBreaks count="1" manualBreakCount="1">
    <brk id="88" max="14" man="1"/>
  </rowBreaks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  <outlinePr summaryBelow="0"/>
    <pageSetUpPr fitToPage="1"/>
  </sheetPr>
  <dimension ref="A1:J93"/>
  <sheetViews>
    <sheetView view="pageBreakPreview" zoomScale="70" zoomScaleNormal="70" zoomScaleSheetLayoutView="70" workbookViewId="0">
      <pane ySplit="4" topLeftCell="A35" activePane="bottomLeft" state="frozen"/>
      <selection activeCell="H6" sqref="H6"/>
      <selection pane="bottomLeft" activeCell="D6" sqref="D6"/>
    </sheetView>
  </sheetViews>
  <sheetFormatPr defaultRowHeight="12.75" outlineLevelRow="1" x14ac:dyDescent="0.2"/>
  <cols>
    <col min="1" max="1" width="8.5703125" style="31" customWidth="1"/>
    <col min="2" max="2" width="13" style="31" customWidth="1"/>
    <col min="3" max="3" width="21.5703125" style="31" customWidth="1"/>
    <col min="4" max="4" width="16" style="31" bestFit="1" customWidth="1"/>
    <col min="5" max="5" width="17" style="35" customWidth="1"/>
    <col min="6" max="6" width="51" style="31" customWidth="1"/>
    <col min="7" max="7" width="8" style="36" customWidth="1"/>
    <col min="8" max="8" width="6.7109375" style="36" customWidth="1"/>
    <col min="9" max="9" width="18.28515625" style="31" customWidth="1"/>
    <col min="10" max="10" width="20.28515625" style="31" bestFit="1" customWidth="1"/>
    <col min="11" max="16384" width="9.140625" style="31"/>
  </cols>
  <sheetData>
    <row r="1" spans="1:10" s="65" customFormat="1" ht="29.25" customHeight="1" x14ac:dyDescent="0.25">
      <c r="C1" s="64"/>
      <c r="D1" s="64"/>
      <c r="E1" s="64"/>
      <c r="F1" s="64"/>
      <c r="G1" s="64"/>
      <c r="H1" s="64"/>
      <c r="I1" s="64"/>
      <c r="J1" s="64"/>
    </row>
    <row r="2" spans="1:10" ht="57.75" customHeight="1" x14ac:dyDescent="0.2">
      <c r="A2" s="71" t="s">
        <v>0</v>
      </c>
      <c r="B2" s="71" t="s">
        <v>19</v>
      </c>
      <c r="C2" s="72" t="s">
        <v>5</v>
      </c>
      <c r="D2" s="72" t="s">
        <v>16</v>
      </c>
      <c r="E2" s="71" t="s">
        <v>20</v>
      </c>
      <c r="F2" s="72" t="s">
        <v>22</v>
      </c>
      <c r="G2" s="73" t="s">
        <v>21</v>
      </c>
      <c r="H2" s="73" t="s">
        <v>15</v>
      </c>
      <c r="I2" s="71" t="s">
        <v>2</v>
      </c>
      <c r="J2" s="71" t="s">
        <v>17</v>
      </c>
    </row>
    <row r="3" spans="1:10" ht="18" customHeight="1" x14ac:dyDescent="0.2">
      <c r="A3" s="74"/>
      <c r="B3" s="75"/>
      <c r="C3" s="76" t="s">
        <v>91</v>
      </c>
      <c r="D3" s="75"/>
      <c r="E3" s="75"/>
      <c r="F3" s="75"/>
      <c r="G3" s="75"/>
      <c r="H3" s="75"/>
      <c r="I3" s="75"/>
      <c r="J3" s="75"/>
    </row>
    <row r="4" spans="1:10" ht="18" customHeight="1" x14ac:dyDescent="0.2">
      <c r="A4" s="77"/>
      <c r="B4" s="78"/>
      <c r="C4" s="79"/>
      <c r="D4" s="78"/>
      <c r="E4" s="78"/>
      <c r="F4" s="78"/>
      <c r="G4" s="78"/>
      <c r="H4" s="78"/>
      <c r="I4" s="78"/>
      <c r="J4" s="78"/>
    </row>
    <row r="5" spans="1:10" ht="18" customHeight="1" x14ac:dyDescent="0.2">
      <c r="A5" s="80">
        <v>1</v>
      </c>
      <c r="B5" s="81"/>
      <c r="C5" s="82" t="s">
        <v>23</v>
      </c>
      <c r="D5" s="81"/>
      <c r="E5" s="81"/>
      <c r="F5" s="81"/>
      <c r="G5" s="81"/>
      <c r="H5" s="81"/>
      <c r="I5" s="81"/>
      <c r="J5" s="83">
        <f>SUM(J6:J9)</f>
        <v>0</v>
      </c>
    </row>
    <row r="6" spans="1:10" ht="63.75" outlineLevel="1" x14ac:dyDescent="0.2">
      <c r="A6" s="80">
        <v>2</v>
      </c>
      <c r="B6" s="80"/>
      <c r="C6" s="90" t="s">
        <v>30</v>
      </c>
      <c r="D6" s="105"/>
      <c r="E6" s="106"/>
      <c r="F6" s="104" t="s">
        <v>32</v>
      </c>
      <c r="G6" s="86" t="s">
        <v>6</v>
      </c>
      <c r="H6" s="86">
        <v>2</v>
      </c>
      <c r="I6" s="70"/>
      <c r="J6" s="87">
        <f>I6*H6</f>
        <v>0</v>
      </c>
    </row>
    <row r="7" spans="1:10" ht="38.25" outlineLevel="1" x14ac:dyDescent="0.2">
      <c r="A7" s="80">
        <v>3</v>
      </c>
      <c r="B7" s="80"/>
      <c r="C7" s="84" t="s">
        <v>31</v>
      </c>
      <c r="D7" s="112"/>
      <c r="E7" s="112"/>
      <c r="F7" s="85" t="s">
        <v>33</v>
      </c>
      <c r="G7" s="86" t="s">
        <v>6</v>
      </c>
      <c r="H7" s="86">
        <v>2</v>
      </c>
      <c r="I7" s="70"/>
      <c r="J7" s="87">
        <f>I7*H7</f>
        <v>0</v>
      </c>
    </row>
    <row r="8" spans="1:10" ht="25.5" outlineLevel="1" x14ac:dyDescent="0.2">
      <c r="A8" s="80">
        <v>4</v>
      </c>
      <c r="B8" s="80"/>
      <c r="C8" s="84" t="s">
        <v>34</v>
      </c>
      <c r="D8" s="112"/>
      <c r="E8" s="112"/>
      <c r="F8" s="85" t="s">
        <v>35</v>
      </c>
      <c r="G8" s="86" t="s">
        <v>6</v>
      </c>
      <c r="H8" s="86">
        <v>2</v>
      </c>
      <c r="I8" s="70"/>
      <c r="J8" s="87">
        <f>I8*H8</f>
        <v>0</v>
      </c>
    </row>
    <row r="9" spans="1:10" ht="25.5" outlineLevel="1" x14ac:dyDescent="0.2">
      <c r="A9" s="80">
        <v>5</v>
      </c>
      <c r="B9" s="80"/>
      <c r="C9" s="84" t="s">
        <v>36</v>
      </c>
      <c r="D9" s="112"/>
      <c r="E9" s="112"/>
      <c r="F9" s="85" t="s">
        <v>37</v>
      </c>
      <c r="G9" s="86" t="s">
        <v>6</v>
      </c>
      <c r="H9" s="86">
        <v>1</v>
      </c>
      <c r="I9" s="70"/>
      <c r="J9" s="87">
        <f>I9*H9</f>
        <v>0</v>
      </c>
    </row>
    <row r="10" spans="1:10" ht="18" customHeight="1" x14ac:dyDescent="0.2">
      <c r="A10" s="80">
        <v>6</v>
      </c>
      <c r="B10" s="81"/>
      <c r="C10" s="82" t="s">
        <v>12</v>
      </c>
      <c r="D10" s="81"/>
      <c r="E10" s="81"/>
      <c r="F10" s="81"/>
      <c r="G10" s="81"/>
      <c r="H10" s="81"/>
      <c r="I10" s="81"/>
      <c r="J10" s="83">
        <f>SUM(J11:J32)</f>
        <v>0</v>
      </c>
    </row>
    <row r="11" spans="1:10" ht="51" outlineLevel="1" x14ac:dyDescent="0.2">
      <c r="A11" s="80">
        <v>7</v>
      </c>
      <c r="B11" s="80"/>
      <c r="C11" s="84" t="s">
        <v>27</v>
      </c>
      <c r="D11" s="107"/>
      <c r="E11" s="107"/>
      <c r="F11" s="85" t="s">
        <v>38</v>
      </c>
      <c r="G11" s="86" t="s">
        <v>6</v>
      </c>
      <c r="H11" s="86">
        <v>2</v>
      </c>
      <c r="I11" s="70"/>
      <c r="J11" s="87">
        <f t="shared" ref="J11:J32" si="0">I11*H11</f>
        <v>0</v>
      </c>
    </row>
    <row r="12" spans="1:10" ht="63.75" outlineLevel="1" x14ac:dyDescent="0.2">
      <c r="A12" s="80">
        <v>8</v>
      </c>
      <c r="B12" s="80"/>
      <c r="C12" s="93" t="s">
        <v>27</v>
      </c>
      <c r="D12" s="108"/>
      <c r="E12" s="108"/>
      <c r="F12" s="85" t="s">
        <v>39</v>
      </c>
      <c r="G12" s="86" t="s">
        <v>6</v>
      </c>
      <c r="H12" s="86">
        <v>2</v>
      </c>
      <c r="I12" s="70"/>
      <c r="J12" s="87">
        <f t="shared" si="0"/>
        <v>0</v>
      </c>
    </row>
    <row r="13" spans="1:10" ht="63.75" outlineLevel="1" x14ac:dyDescent="0.2">
      <c r="A13" s="80">
        <v>9</v>
      </c>
      <c r="B13" s="80"/>
      <c r="C13" s="93" t="s">
        <v>27</v>
      </c>
      <c r="D13" s="108"/>
      <c r="E13" s="108"/>
      <c r="F13" s="85" t="s">
        <v>40</v>
      </c>
      <c r="G13" s="86" t="s">
        <v>6</v>
      </c>
      <c r="H13" s="86">
        <v>2</v>
      </c>
      <c r="I13" s="70"/>
      <c r="J13" s="87">
        <f t="shared" si="0"/>
        <v>0</v>
      </c>
    </row>
    <row r="14" spans="1:10" ht="89.25" outlineLevel="1" x14ac:dyDescent="0.2">
      <c r="A14" s="80">
        <v>10</v>
      </c>
      <c r="B14" s="80"/>
      <c r="C14" s="93" t="s">
        <v>41</v>
      </c>
      <c r="D14" s="108"/>
      <c r="E14" s="108"/>
      <c r="F14" s="85" t="s">
        <v>42</v>
      </c>
      <c r="G14" s="86" t="s">
        <v>6</v>
      </c>
      <c r="H14" s="86">
        <v>1</v>
      </c>
      <c r="I14" s="70"/>
      <c r="J14" s="87">
        <f t="shared" si="0"/>
        <v>0</v>
      </c>
    </row>
    <row r="15" spans="1:10" ht="89.25" outlineLevel="1" x14ac:dyDescent="0.2">
      <c r="A15" s="80">
        <v>11</v>
      </c>
      <c r="B15" s="80"/>
      <c r="C15" s="93" t="s">
        <v>41</v>
      </c>
      <c r="D15" s="108"/>
      <c r="E15" s="108"/>
      <c r="F15" s="85" t="s">
        <v>101</v>
      </c>
      <c r="G15" s="86" t="s">
        <v>6</v>
      </c>
      <c r="H15" s="86">
        <v>1</v>
      </c>
      <c r="I15" s="70"/>
      <c r="J15" s="87">
        <f t="shared" si="0"/>
        <v>0</v>
      </c>
    </row>
    <row r="16" spans="1:10" ht="89.25" outlineLevel="1" x14ac:dyDescent="0.2">
      <c r="A16" s="80">
        <v>12</v>
      </c>
      <c r="B16" s="80"/>
      <c r="C16" s="93" t="s">
        <v>43</v>
      </c>
      <c r="D16" s="108"/>
      <c r="E16" s="108"/>
      <c r="F16" s="85" t="s">
        <v>44</v>
      </c>
      <c r="G16" s="86" t="s">
        <v>6</v>
      </c>
      <c r="H16" s="86">
        <v>1</v>
      </c>
      <c r="I16" s="70"/>
      <c r="J16" s="87">
        <f t="shared" si="0"/>
        <v>0</v>
      </c>
    </row>
    <row r="17" spans="1:10" ht="38.25" outlineLevel="1" x14ac:dyDescent="0.2">
      <c r="A17" s="80">
        <v>13</v>
      </c>
      <c r="B17" s="80"/>
      <c r="C17" s="93" t="s">
        <v>43</v>
      </c>
      <c r="D17" s="108"/>
      <c r="E17" s="108"/>
      <c r="F17" s="85" t="s">
        <v>45</v>
      </c>
      <c r="G17" s="86" t="s">
        <v>6</v>
      </c>
      <c r="H17" s="86">
        <v>1</v>
      </c>
      <c r="I17" s="70"/>
      <c r="J17" s="87">
        <f t="shared" si="0"/>
        <v>0</v>
      </c>
    </row>
    <row r="18" spans="1:10" ht="51" outlineLevel="1" x14ac:dyDescent="0.2">
      <c r="A18" s="80">
        <v>14</v>
      </c>
      <c r="B18" s="80"/>
      <c r="C18" s="93" t="s">
        <v>46</v>
      </c>
      <c r="D18" s="113"/>
      <c r="E18" s="113"/>
      <c r="F18" s="85" t="s">
        <v>47</v>
      </c>
      <c r="G18" s="86" t="s">
        <v>6</v>
      </c>
      <c r="H18" s="86">
        <v>1</v>
      </c>
      <c r="I18" s="70"/>
      <c r="J18" s="87">
        <f t="shared" si="0"/>
        <v>0</v>
      </c>
    </row>
    <row r="19" spans="1:10" ht="51" outlineLevel="1" x14ac:dyDescent="0.2">
      <c r="A19" s="80">
        <v>15</v>
      </c>
      <c r="B19" s="80"/>
      <c r="C19" s="93" t="s">
        <v>41</v>
      </c>
      <c r="D19" s="113"/>
      <c r="E19" s="113"/>
      <c r="F19" s="85" t="s">
        <v>48</v>
      </c>
      <c r="G19" s="86" t="s">
        <v>6</v>
      </c>
      <c r="H19" s="86">
        <v>1</v>
      </c>
      <c r="I19" s="70"/>
      <c r="J19" s="87">
        <f t="shared" si="0"/>
        <v>0</v>
      </c>
    </row>
    <row r="20" spans="1:10" ht="44.25" customHeight="1" outlineLevel="1" x14ac:dyDescent="0.2">
      <c r="A20" s="80">
        <v>16</v>
      </c>
      <c r="B20" s="80"/>
      <c r="C20" s="93" t="s">
        <v>49</v>
      </c>
      <c r="D20" s="108"/>
      <c r="E20" s="108"/>
      <c r="F20" s="85" t="s">
        <v>50</v>
      </c>
      <c r="G20" s="86" t="s">
        <v>6</v>
      </c>
      <c r="H20" s="86">
        <v>6</v>
      </c>
      <c r="I20" s="70"/>
      <c r="J20" s="87">
        <f t="shared" si="0"/>
        <v>0</v>
      </c>
    </row>
    <row r="21" spans="1:10" ht="38.25" outlineLevel="1" x14ac:dyDescent="0.2">
      <c r="A21" s="80">
        <v>17</v>
      </c>
      <c r="B21" s="80"/>
      <c r="C21" s="93" t="s">
        <v>51</v>
      </c>
      <c r="D21" s="113"/>
      <c r="E21" s="113"/>
      <c r="F21" s="85" t="s">
        <v>52</v>
      </c>
      <c r="G21" s="86" t="s">
        <v>6</v>
      </c>
      <c r="H21" s="86">
        <v>6</v>
      </c>
      <c r="I21" s="70"/>
      <c r="J21" s="87">
        <f t="shared" si="0"/>
        <v>0</v>
      </c>
    </row>
    <row r="22" spans="1:10" ht="25.5" outlineLevel="1" x14ac:dyDescent="0.2">
      <c r="A22" s="80">
        <v>18</v>
      </c>
      <c r="B22" s="80"/>
      <c r="C22" s="93" t="s">
        <v>53</v>
      </c>
      <c r="D22" s="113"/>
      <c r="E22" s="113"/>
      <c r="F22" s="85" t="s">
        <v>54</v>
      </c>
      <c r="G22" s="86" t="s">
        <v>6</v>
      </c>
      <c r="H22" s="86">
        <v>6</v>
      </c>
      <c r="I22" s="70"/>
      <c r="J22" s="87">
        <f t="shared" si="0"/>
        <v>0</v>
      </c>
    </row>
    <row r="23" spans="1:10" ht="127.5" outlineLevel="1" x14ac:dyDescent="0.2">
      <c r="A23" s="80">
        <v>19</v>
      </c>
      <c r="B23" s="80"/>
      <c r="C23" s="93" t="s">
        <v>55</v>
      </c>
      <c r="D23" s="108"/>
      <c r="E23" s="108"/>
      <c r="F23" s="85" t="s">
        <v>56</v>
      </c>
      <c r="G23" s="86" t="s">
        <v>6</v>
      </c>
      <c r="H23" s="86">
        <v>1</v>
      </c>
      <c r="I23" s="70"/>
      <c r="J23" s="87">
        <f t="shared" si="0"/>
        <v>0</v>
      </c>
    </row>
    <row r="24" spans="1:10" outlineLevel="1" x14ac:dyDescent="0.2">
      <c r="A24" s="80">
        <v>20</v>
      </c>
      <c r="B24" s="80"/>
      <c r="C24" s="93" t="s">
        <v>55</v>
      </c>
      <c r="D24" s="108"/>
      <c r="E24" s="108"/>
      <c r="F24" s="85" t="s">
        <v>102</v>
      </c>
      <c r="G24" s="86" t="s">
        <v>6</v>
      </c>
      <c r="H24" s="86">
        <v>1</v>
      </c>
      <c r="I24" s="70"/>
      <c r="J24" s="87">
        <f t="shared" si="0"/>
        <v>0</v>
      </c>
    </row>
    <row r="25" spans="1:10" ht="114.75" outlineLevel="1" x14ac:dyDescent="0.2">
      <c r="A25" s="80">
        <v>21</v>
      </c>
      <c r="B25" s="80"/>
      <c r="C25" s="84" t="s">
        <v>103</v>
      </c>
      <c r="D25" s="113"/>
      <c r="E25" s="113"/>
      <c r="F25" s="85" t="s">
        <v>58</v>
      </c>
      <c r="G25" s="86" t="s">
        <v>6</v>
      </c>
      <c r="H25" s="86">
        <v>1</v>
      </c>
      <c r="I25" s="70"/>
      <c r="J25" s="87">
        <f t="shared" si="0"/>
        <v>0</v>
      </c>
    </row>
    <row r="26" spans="1:10" ht="89.25" outlineLevel="1" x14ac:dyDescent="0.2">
      <c r="A26" s="80">
        <v>22</v>
      </c>
      <c r="B26" s="80"/>
      <c r="C26" s="93" t="s">
        <v>55</v>
      </c>
      <c r="D26" s="108"/>
      <c r="E26" s="108"/>
      <c r="F26" s="85" t="s">
        <v>57</v>
      </c>
      <c r="G26" s="86" t="s">
        <v>6</v>
      </c>
      <c r="H26" s="86">
        <v>1</v>
      </c>
      <c r="I26" s="70"/>
      <c r="J26" s="87">
        <f t="shared" si="0"/>
        <v>0</v>
      </c>
    </row>
    <row r="27" spans="1:10" ht="51" outlineLevel="1" x14ac:dyDescent="0.2">
      <c r="A27" s="80">
        <v>23</v>
      </c>
      <c r="B27" s="80"/>
      <c r="C27" s="93" t="s">
        <v>49</v>
      </c>
      <c r="D27" s="108"/>
      <c r="E27" s="108"/>
      <c r="F27" s="85" t="s">
        <v>59</v>
      </c>
      <c r="G27" s="86" t="s">
        <v>6</v>
      </c>
      <c r="H27" s="86">
        <v>1</v>
      </c>
      <c r="I27" s="70"/>
      <c r="J27" s="87">
        <f t="shared" si="0"/>
        <v>0</v>
      </c>
    </row>
    <row r="28" spans="1:10" ht="51" outlineLevel="1" x14ac:dyDescent="0.2">
      <c r="A28" s="80">
        <v>24</v>
      </c>
      <c r="B28" s="80"/>
      <c r="C28" s="93" t="s">
        <v>51</v>
      </c>
      <c r="D28" s="113"/>
      <c r="E28" s="113"/>
      <c r="F28" s="85" t="s">
        <v>60</v>
      </c>
      <c r="G28" s="86" t="s">
        <v>6</v>
      </c>
      <c r="H28" s="86">
        <v>1</v>
      </c>
      <c r="I28" s="70"/>
      <c r="J28" s="87">
        <f t="shared" si="0"/>
        <v>0</v>
      </c>
    </row>
    <row r="29" spans="1:10" ht="51" outlineLevel="1" x14ac:dyDescent="0.2">
      <c r="A29" s="80">
        <v>25</v>
      </c>
      <c r="B29" s="80"/>
      <c r="C29" s="93" t="s">
        <v>51</v>
      </c>
      <c r="D29" s="113"/>
      <c r="E29" s="113"/>
      <c r="F29" s="85" t="s">
        <v>61</v>
      </c>
      <c r="G29" s="86" t="s">
        <v>6</v>
      </c>
      <c r="H29" s="86">
        <v>1</v>
      </c>
      <c r="I29" s="70"/>
      <c r="J29" s="87">
        <f t="shared" si="0"/>
        <v>0</v>
      </c>
    </row>
    <row r="30" spans="1:10" ht="38.25" outlineLevel="1" x14ac:dyDescent="0.2">
      <c r="A30" s="80">
        <v>26</v>
      </c>
      <c r="B30" s="80"/>
      <c r="C30" s="93" t="s">
        <v>51</v>
      </c>
      <c r="D30" s="113"/>
      <c r="E30" s="113"/>
      <c r="F30" s="85" t="s">
        <v>62</v>
      </c>
      <c r="G30" s="86" t="s">
        <v>6</v>
      </c>
      <c r="H30" s="86">
        <v>2</v>
      </c>
      <c r="I30" s="70"/>
      <c r="J30" s="87">
        <f t="shared" si="0"/>
        <v>0</v>
      </c>
    </row>
    <row r="31" spans="1:10" outlineLevel="1" x14ac:dyDescent="0.2">
      <c r="A31" s="80">
        <v>27</v>
      </c>
      <c r="B31" s="80"/>
      <c r="C31" s="93" t="s">
        <v>53</v>
      </c>
      <c r="D31" s="113"/>
      <c r="E31" s="113"/>
      <c r="F31" s="85" t="s">
        <v>63</v>
      </c>
      <c r="G31" s="86" t="s">
        <v>6</v>
      </c>
      <c r="H31" s="86">
        <v>2</v>
      </c>
      <c r="I31" s="70"/>
      <c r="J31" s="87">
        <f t="shared" si="0"/>
        <v>0</v>
      </c>
    </row>
    <row r="32" spans="1:10" outlineLevel="1" x14ac:dyDescent="0.2">
      <c r="A32" s="80">
        <v>28</v>
      </c>
      <c r="B32" s="80"/>
      <c r="C32" s="84" t="s">
        <v>64</v>
      </c>
      <c r="D32" s="113"/>
      <c r="E32" s="113"/>
      <c r="F32" s="85" t="s">
        <v>104</v>
      </c>
      <c r="G32" s="86" t="s">
        <v>6</v>
      </c>
      <c r="H32" s="86">
        <v>1</v>
      </c>
      <c r="I32" s="70"/>
      <c r="J32" s="87">
        <f t="shared" si="0"/>
        <v>0</v>
      </c>
    </row>
    <row r="33" spans="1:10" ht="18" customHeight="1" x14ac:dyDescent="0.2">
      <c r="A33" s="80">
        <v>29</v>
      </c>
      <c r="B33" s="81"/>
      <c r="C33" s="82" t="s">
        <v>13</v>
      </c>
      <c r="D33" s="81"/>
      <c r="E33" s="81"/>
      <c r="F33" s="81"/>
      <c r="G33" s="81"/>
      <c r="H33" s="81"/>
      <c r="I33" s="81"/>
      <c r="J33" s="83">
        <f>SUM(J34:J38)</f>
        <v>0</v>
      </c>
    </row>
    <row r="34" spans="1:10" ht="242.25" outlineLevel="1" x14ac:dyDescent="0.2">
      <c r="A34" s="80">
        <v>30</v>
      </c>
      <c r="B34" s="80"/>
      <c r="C34" s="84" t="s">
        <v>28</v>
      </c>
      <c r="D34" s="107"/>
      <c r="E34" s="107"/>
      <c r="F34" s="85" t="s">
        <v>105</v>
      </c>
      <c r="G34" s="86" t="s">
        <v>6</v>
      </c>
      <c r="H34" s="86">
        <v>1</v>
      </c>
      <c r="I34" s="70"/>
      <c r="J34" s="87">
        <f>I34*H34</f>
        <v>0</v>
      </c>
    </row>
    <row r="35" spans="1:10" ht="70.5" customHeight="1" outlineLevel="1" x14ac:dyDescent="0.2">
      <c r="A35" s="80">
        <v>31</v>
      </c>
      <c r="B35" s="80"/>
      <c r="C35" s="84" t="s">
        <v>65</v>
      </c>
      <c r="D35" s="112"/>
      <c r="E35" s="112"/>
      <c r="F35" s="85" t="s">
        <v>66</v>
      </c>
      <c r="G35" s="86" t="s">
        <v>6</v>
      </c>
      <c r="H35" s="86">
        <v>1</v>
      </c>
      <c r="I35" s="70"/>
      <c r="J35" s="87">
        <f>I35*H35</f>
        <v>0</v>
      </c>
    </row>
    <row r="36" spans="1:10" ht="75.75" customHeight="1" outlineLevel="1" x14ac:dyDescent="0.2">
      <c r="A36" s="80">
        <v>32</v>
      </c>
      <c r="B36" s="80"/>
      <c r="C36" s="84" t="s">
        <v>67</v>
      </c>
      <c r="D36" s="112"/>
      <c r="E36" s="112"/>
      <c r="F36" s="85" t="s">
        <v>69</v>
      </c>
      <c r="G36" s="86" t="s">
        <v>6</v>
      </c>
      <c r="H36" s="86">
        <v>4</v>
      </c>
      <c r="I36" s="70"/>
      <c r="J36" s="87">
        <f>I36*H36</f>
        <v>0</v>
      </c>
    </row>
    <row r="37" spans="1:10" ht="81" customHeight="1" outlineLevel="1" x14ac:dyDescent="0.2">
      <c r="A37" s="80">
        <v>33</v>
      </c>
      <c r="B37" s="80"/>
      <c r="C37" s="84" t="s">
        <v>68</v>
      </c>
      <c r="D37" s="112"/>
      <c r="E37" s="112"/>
      <c r="F37" s="85" t="s">
        <v>70</v>
      </c>
      <c r="G37" s="86" t="s">
        <v>6</v>
      </c>
      <c r="H37" s="86">
        <v>3</v>
      </c>
      <c r="I37" s="70"/>
      <c r="J37" s="87">
        <f>I37*H37</f>
        <v>0</v>
      </c>
    </row>
    <row r="38" spans="1:10" ht="204" outlineLevel="1" x14ac:dyDescent="0.2">
      <c r="A38" s="80">
        <v>34</v>
      </c>
      <c r="B38" s="80"/>
      <c r="C38" s="84" t="s">
        <v>71</v>
      </c>
      <c r="D38" s="107"/>
      <c r="E38" s="107"/>
      <c r="F38" s="85" t="s">
        <v>72</v>
      </c>
      <c r="G38" s="86" t="s">
        <v>6</v>
      </c>
      <c r="H38" s="86">
        <v>1</v>
      </c>
      <c r="I38" s="70"/>
      <c r="J38" s="87">
        <f>I38*H38</f>
        <v>0</v>
      </c>
    </row>
    <row r="39" spans="1:10" ht="18" customHeight="1" x14ac:dyDescent="0.2">
      <c r="A39" s="80">
        <v>35</v>
      </c>
      <c r="B39" s="81"/>
      <c r="C39" s="82" t="s">
        <v>25</v>
      </c>
      <c r="D39" s="81"/>
      <c r="E39" s="81"/>
      <c r="F39" s="81"/>
      <c r="G39" s="81"/>
      <c r="H39" s="81"/>
      <c r="I39" s="81"/>
      <c r="J39" s="83">
        <f>SUM(J40:J41)</f>
        <v>0</v>
      </c>
    </row>
    <row r="40" spans="1:10" s="60" customFormat="1" ht="43.5" customHeight="1" outlineLevel="1" x14ac:dyDescent="0.2">
      <c r="A40" s="80">
        <v>36</v>
      </c>
      <c r="B40" s="88"/>
      <c r="C40" s="92" t="s">
        <v>75</v>
      </c>
      <c r="D40" s="109"/>
      <c r="E40" s="110"/>
      <c r="F40" s="92" t="s">
        <v>74</v>
      </c>
      <c r="G40" s="91" t="s">
        <v>6</v>
      </c>
      <c r="H40" s="91">
        <v>1</v>
      </c>
      <c r="I40" s="70"/>
      <c r="J40" s="87">
        <f>I40*H40</f>
        <v>0</v>
      </c>
    </row>
    <row r="41" spans="1:10" ht="114" customHeight="1" outlineLevel="1" x14ac:dyDescent="0.2">
      <c r="A41" s="80">
        <v>37</v>
      </c>
      <c r="B41" s="80"/>
      <c r="C41" s="84" t="s">
        <v>73</v>
      </c>
      <c r="D41" s="107"/>
      <c r="E41" s="107"/>
      <c r="F41" s="85" t="s">
        <v>106</v>
      </c>
      <c r="G41" s="86" t="s">
        <v>6</v>
      </c>
      <c r="H41" s="86">
        <v>2</v>
      </c>
      <c r="I41" s="70"/>
      <c r="J41" s="87">
        <f>I41*H41</f>
        <v>0</v>
      </c>
    </row>
    <row r="42" spans="1:10" ht="18" customHeight="1" x14ac:dyDescent="0.2">
      <c r="A42" s="80">
        <v>38</v>
      </c>
      <c r="B42" s="81"/>
      <c r="C42" s="82" t="s">
        <v>24</v>
      </c>
      <c r="D42" s="81"/>
      <c r="E42" s="81"/>
      <c r="F42" s="81"/>
      <c r="G42" s="81"/>
      <c r="H42" s="81"/>
      <c r="I42" s="81"/>
      <c r="J42" s="83">
        <f>SUM(J43:J48)</f>
        <v>0</v>
      </c>
    </row>
    <row r="43" spans="1:10" s="60" customFormat="1" ht="51" outlineLevel="1" x14ac:dyDescent="0.2">
      <c r="A43" s="80">
        <v>39</v>
      </c>
      <c r="B43" s="88"/>
      <c r="C43" s="89" t="s">
        <v>117</v>
      </c>
      <c r="D43" s="111"/>
      <c r="E43" s="110"/>
      <c r="F43" s="90" t="s">
        <v>118</v>
      </c>
      <c r="G43" s="91" t="s">
        <v>6</v>
      </c>
      <c r="H43" s="91">
        <v>1</v>
      </c>
      <c r="I43" s="70"/>
      <c r="J43" s="87">
        <f t="shared" ref="J43:J48" si="1">I43*H43</f>
        <v>0</v>
      </c>
    </row>
    <row r="44" spans="1:10" s="60" customFormat="1" ht="63.75" outlineLevel="1" x14ac:dyDescent="0.2">
      <c r="A44" s="80">
        <v>40</v>
      </c>
      <c r="B44" s="88"/>
      <c r="C44" s="89" t="s">
        <v>119</v>
      </c>
      <c r="D44" s="111"/>
      <c r="E44" s="110"/>
      <c r="F44" s="90" t="s">
        <v>120</v>
      </c>
      <c r="G44" s="91" t="s">
        <v>6</v>
      </c>
      <c r="H44" s="91">
        <v>1</v>
      </c>
      <c r="I44" s="70"/>
      <c r="J44" s="87">
        <f t="shared" si="1"/>
        <v>0</v>
      </c>
    </row>
    <row r="45" spans="1:10" s="60" customFormat="1" ht="25.5" outlineLevel="1" x14ac:dyDescent="0.2">
      <c r="A45" s="80">
        <v>41</v>
      </c>
      <c r="B45" s="88"/>
      <c r="C45" s="89" t="s">
        <v>77</v>
      </c>
      <c r="D45" s="114"/>
      <c r="E45" s="115"/>
      <c r="F45" s="103" t="s">
        <v>110</v>
      </c>
      <c r="G45" s="91" t="s">
        <v>6</v>
      </c>
      <c r="H45" s="91">
        <v>1</v>
      </c>
      <c r="I45" s="70"/>
      <c r="J45" s="87">
        <f t="shared" si="1"/>
        <v>0</v>
      </c>
    </row>
    <row r="46" spans="1:10" s="60" customFormat="1" ht="38.25" outlineLevel="1" x14ac:dyDescent="0.2">
      <c r="A46" s="80">
        <v>42</v>
      </c>
      <c r="B46" s="88"/>
      <c r="C46" s="89" t="s">
        <v>76</v>
      </c>
      <c r="D46" s="114"/>
      <c r="E46" s="115"/>
      <c r="F46" s="103" t="s">
        <v>109</v>
      </c>
      <c r="G46" s="91" t="s">
        <v>6</v>
      </c>
      <c r="H46" s="91">
        <v>2</v>
      </c>
      <c r="I46" s="70"/>
      <c r="J46" s="87">
        <f t="shared" si="1"/>
        <v>0</v>
      </c>
    </row>
    <row r="47" spans="1:10" s="60" customFormat="1" ht="63.75" outlineLevel="1" x14ac:dyDescent="0.2">
      <c r="A47" s="80">
        <v>43</v>
      </c>
      <c r="B47" s="88"/>
      <c r="C47" s="89" t="s">
        <v>78</v>
      </c>
      <c r="D47" s="114"/>
      <c r="E47" s="115"/>
      <c r="F47" s="103" t="s">
        <v>108</v>
      </c>
      <c r="G47" s="91" t="s">
        <v>6</v>
      </c>
      <c r="H47" s="91">
        <v>1</v>
      </c>
      <c r="I47" s="70"/>
      <c r="J47" s="87">
        <f t="shared" si="1"/>
        <v>0</v>
      </c>
    </row>
    <row r="48" spans="1:10" s="60" customFormat="1" ht="76.5" outlineLevel="1" x14ac:dyDescent="0.2">
      <c r="A48" s="80">
        <v>44</v>
      </c>
      <c r="B48" s="88"/>
      <c r="C48" s="89" t="s">
        <v>79</v>
      </c>
      <c r="D48" s="114"/>
      <c r="E48" s="115"/>
      <c r="F48" s="103" t="s">
        <v>107</v>
      </c>
      <c r="G48" s="91" t="s">
        <v>6</v>
      </c>
      <c r="H48" s="91">
        <v>2</v>
      </c>
      <c r="I48" s="70"/>
      <c r="J48" s="87">
        <f t="shared" si="1"/>
        <v>0</v>
      </c>
    </row>
    <row r="49" spans="1:10" ht="18" customHeight="1" x14ac:dyDescent="0.2">
      <c r="A49" s="80">
        <v>45</v>
      </c>
      <c r="B49" s="81"/>
      <c r="C49" s="82" t="s">
        <v>26</v>
      </c>
      <c r="D49" s="81"/>
      <c r="E49" s="81"/>
      <c r="F49" s="81"/>
      <c r="G49" s="81"/>
      <c r="H49" s="81"/>
      <c r="I49" s="81"/>
      <c r="J49" s="83">
        <f>SUM(J50:J52)</f>
        <v>0</v>
      </c>
    </row>
    <row r="50" spans="1:10" s="60" customFormat="1" ht="25.5" outlineLevel="1" x14ac:dyDescent="0.2">
      <c r="A50" s="80">
        <v>46</v>
      </c>
      <c r="B50" s="88"/>
      <c r="C50" s="92" t="s">
        <v>80</v>
      </c>
      <c r="D50" s="114"/>
      <c r="E50" s="115"/>
      <c r="F50" s="92" t="s">
        <v>90</v>
      </c>
      <c r="G50" s="86" t="s">
        <v>10</v>
      </c>
      <c r="H50" s="91">
        <v>1</v>
      </c>
      <c r="I50" s="70"/>
      <c r="J50" s="87">
        <f>I50*H50</f>
        <v>0</v>
      </c>
    </row>
    <row r="51" spans="1:10" ht="30" customHeight="1" outlineLevel="1" x14ac:dyDescent="0.2">
      <c r="A51" s="80">
        <v>47</v>
      </c>
      <c r="B51" s="80"/>
      <c r="C51" s="84" t="s">
        <v>81</v>
      </c>
      <c r="D51" s="113"/>
      <c r="E51" s="113"/>
      <c r="F51" s="85" t="s">
        <v>82</v>
      </c>
      <c r="G51" s="86" t="s">
        <v>10</v>
      </c>
      <c r="H51" s="86">
        <v>1</v>
      </c>
      <c r="I51" s="70"/>
      <c r="J51" s="87">
        <f>I51*H51</f>
        <v>0</v>
      </c>
    </row>
    <row r="52" spans="1:10" ht="30" customHeight="1" outlineLevel="1" x14ac:dyDescent="0.2">
      <c r="A52" s="80">
        <v>48</v>
      </c>
      <c r="B52" s="80"/>
      <c r="C52" s="84" t="s">
        <v>83</v>
      </c>
      <c r="D52" s="113"/>
      <c r="E52" s="113"/>
      <c r="F52" s="85" t="s">
        <v>84</v>
      </c>
      <c r="G52" s="86" t="s">
        <v>6</v>
      </c>
      <c r="H52" s="86">
        <v>1</v>
      </c>
      <c r="I52" s="70"/>
      <c r="J52" s="87">
        <f>I52*H52</f>
        <v>0</v>
      </c>
    </row>
    <row r="53" spans="1:10" ht="18" customHeight="1" x14ac:dyDescent="0.2">
      <c r="A53" s="80">
        <v>49</v>
      </c>
      <c r="B53" s="81"/>
      <c r="C53" s="82" t="s">
        <v>7</v>
      </c>
      <c r="D53" s="81"/>
      <c r="E53" s="81"/>
      <c r="F53" s="81"/>
      <c r="G53" s="81"/>
      <c r="H53" s="81"/>
      <c r="I53" s="81"/>
      <c r="J53" s="83">
        <f>SUM(J54:J55)</f>
        <v>0</v>
      </c>
    </row>
    <row r="54" spans="1:10" ht="30" customHeight="1" outlineLevel="1" x14ac:dyDescent="0.2">
      <c r="A54" s="80">
        <v>50</v>
      </c>
      <c r="B54" s="80"/>
      <c r="C54" s="84" t="s">
        <v>11</v>
      </c>
      <c r="D54" s="113"/>
      <c r="E54" s="113"/>
      <c r="F54" s="85" t="s">
        <v>18</v>
      </c>
      <c r="G54" s="86" t="s">
        <v>10</v>
      </c>
      <c r="H54" s="86">
        <v>1</v>
      </c>
      <c r="I54" s="70"/>
      <c r="J54" s="87">
        <f>I54*H54</f>
        <v>0</v>
      </c>
    </row>
    <row r="55" spans="1:10" ht="30" customHeight="1" outlineLevel="1" x14ac:dyDescent="0.2">
      <c r="A55" s="80">
        <v>51</v>
      </c>
      <c r="B55" s="80"/>
      <c r="C55" s="84" t="s">
        <v>85</v>
      </c>
      <c r="D55" s="113"/>
      <c r="E55" s="113"/>
      <c r="F55" s="85" t="s">
        <v>86</v>
      </c>
      <c r="G55" s="86" t="s">
        <v>10</v>
      </c>
      <c r="H55" s="86">
        <v>1</v>
      </c>
      <c r="I55" s="70"/>
      <c r="J55" s="87">
        <f>I55*H55</f>
        <v>0</v>
      </c>
    </row>
    <row r="56" spans="1:10" ht="13.5" thickBot="1" x14ac:dyDescent="0.25">
      <c r="A56" s="94"/>
      <c r="B56" s="94"/>
      <c r="C56" s="94"/>
      <c r="D56" s="94"/>
      <c r="E56" s="95"/>
      <c r="F56" s="94"/>
      <c r="G56" s="96"/>
      <c r="H56" s="96"/>
      <c r="I56" s="94"/>
      <c r="J56" s="94"/>
    </row>
    <row r="57" spans="1:10" ht="23.25" customHeight="1" x14ac:dyDescent="0.25">
      <c r="A57" s="97"/>
      <c r="B57" s="97"/>
      <c r="C57" s="98" t="s">
        <v>14</v>
      </c>
      <c r="D57" s="97"/>
      <c r="E57" s="99"/>
      <c r="F57" s="97"/>
      <c r="G57" s="100"/>
      <c r="H57" s="100"/>
      <c r="I57" s="97"/>
      <c r="J57" s="101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VID1Zya3CSllNKUJN/QjiXp6Q2Dl2abDARuBKx9ol1jrC059fE23an0FXgFkklstxTDYS04nWTk7DmjXxoTXWA==" saltValue="lCzIkIG3W3179LrHEAqIEg==" spinCount="100000" sheet="1" objects="1" scenarios="1"/>
  <autoFilter ref="A2:J93" xr:uid="{00000000-0009-0000-0000-000002000000}"/>
  <dataConsolidate/>
  <phoneticPr fontId="0" type="noConversion"/>
  <hyperlinks>
    <hyperlink ref="E62" r:id="rId1" display="DXP 44 HD 4K" xr:uid="{00000000-0004-0000-0200-000000000000}"/>
    <hyperlink ref="E64" r:id="rId2" display="DTP HDMI 4K 230 Tx" xr:uid="{00000000-0004-0000-0200-000001000000}"/>
    <hyperlink ref="E65" r:id="rId3" display="DTP HDMI 4K 230 Rx" xr:uid="{00000000-0004-0000-0200-000002000000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&amp;C&amp;P/&amp;N</oddFooter>
  </headerFooter>
  <rowBreaks count="1" manualBreakCount="1">
    <brk id="88" max="14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  <outlinePr summaryBelow="0"/>
    <pageSetUpPr fitToPage="1"/>
  </sheetPr>
  <dimension ref="A1:J93"/>
  <sheetViews>
    <sheetView view="pageBreakPreview" zoomScale="80" zoomScaleNormal="70" zoomScaleSheetLayoutView="80" workbookViewId="0">
      <pane ySplit="4" topLeftCell="A48" activePane="bottomLeft" state="frozen"/>
      <selection activeCell="H6" sqref="H6"/>
      <selection pane="bottomLeft" activeCell="D56" sqref="D56"/>
    </sheetView>
  </sheetViews>
  <sheetFormatPr defaultRowHeight="12.75" outlineLevelRow="1" x14ac:dyDescent="0.2"/>
  <cols>
    <col min="1" max="1" width="8.5703125" style="31" customWidth="1"/>
    <col min="2" max="2" width="13" style="31" customWidth="1"/>
    <col min="3" max="3" width="21.5703125" style="31" customWidth="1"/>
    <col min="4" max="4" width="16" style="31" bestFit="1" customWidth="1"/>
    <col min="5" max="5" width="17" style="35" customWidth="1"/>
    <col min="6" max="6" width="51" style="31" customWidth="1"/>
    <col min="7" max="7" width="8" style="36" customWidth="1"/>
    <col min="8" max="8" width="6.7109375" style="36" customWidth="1"/>
    <col min="9" max="9" width="18.28515625" style="31" customWidth="1"/>
    <col min="10" max="10" width="20.28515625" style="31" bestFit="1" customWidth="1"/>
    <col min="11" max="16384" width="9.140625" style="31"/>
  </cols>
  <sheetData>
    <row r="1" spans="1:10" s="65" customFormat="1" ht="29.25" customHeight="1" x14ac:dyDescent="0.25">
      <c r="C1" s="64"/>
      <c r="D1" s="64"/>
      <c r="E1" s="64"/>
      <c r="F1" s="64"/>
      <c r="G1" s="64"/>
      <c r="H1" s="64"/>
      <c r="I1" s="64"/>
      <c r="J1" s="64"/>
    </row>
    <row r="2" spans="1:10" ht="57.75" customHeight="1" x14ac:dyDescent="0.2">
      <c r="A2" s="71" t="s">
        <v>0</v>
      </c>
      <c r="B2" s="71" t="s">
        <v>19</v>
      </c>
      <c r="C2" s="72" t="s">
        <v>5</v>
      </c>
      <c r="D2" s="72" t="s">
        <v>16</v>
      </c>
      <c r="E2" s="71" t="s">
        <v>20</v>
      </c>
      <c r="F2" s="72" t="s">
        <v>22</v>
      </c>
      <c r="G2" s="73" t="s">
        <v>21</v>
      </c>
      <c r="H2" s="73" t="s">
        <v>15</v>
      </c>
      <c r="I2" s="71" t="s">
        <v>2</v>
      </c>
      <c r="J2" s="71" t="s">
        <v>17</v>
      </c>
    </row>
    <row r="3" spans="1:10" ht="18" customHeight="1" x14ac:dyDescent="0.2">
      <c r="A3" s="74"/>
      <c r="B3" s="75"/>
      <c r="C3" s="76" t="s">
        <v>92</v>
      </c>
      <c r="D3" s="75"/>
      <c r="E3" s="75"/>
      <c r="F3" s="75"/>
      <c r="G3" s="75"/>
      <c r="H3" s="75"/>
      <c r="I3" s="75"/>
      <c r="J3" s="75"/>
    </row>
    <row r="4" spans="1:10" ht="18" customHeight="1" x14ac:dyDescent="0.2">
      <c r="A4" s="77"/>
      <c r="B4" s="78"/>
      <c r="C4" s="79"/>
      <c r="D4" s="78"/>
      <c r="E4" s="78"/>
      <c r="F4" s="78"/>
      <c r="G4" s="78"/>
      <c r="H4" s="78"/>
      <c r="I4" s="78"/>
      <c r="J4" s="78"/>
    </row>
    <row r="5" spans="1:10" ht="18" customHeight="1" x14ac:dyDescent="0.2">
      <c r="A5" s="80">
        <v>1</v>
      </c>
      <c r="B5" s="81"/>
      <c r="C5" s="82" t="s">
        <v>23</v>
      </c>
      <c r="D5" s="81"/>
      <c r="E5" s="81"/>
      <c r="F5" s="81"/>
      <c r="G5" s="81"/>
      <c r="H5" s="81"/>
      <c r="I5" s="81"/>
      <c r="J5" s="83">
        <f>SUM(J6:J9)</f>
        <v>0</v>
      </c>
    </row>
    <row r="6" spans="1:10" ht="63.75" outlineLevel="1" x14ac:dyDescent="0.2">
      <c r="A6" s="80">
        <v>2</v>
      </c>
      <c r="B6" s="80"/>
      <c r="C6" s="90" t="s">
        <v>30</v>
      </c>
      <c r="D6" s="105"/>
      <c r="E6" s="106"/>
      <c r="F6" s="104" t="s">
        <v>32</v>
      </c>
      <c r="G6" s="86" t="s">
        <v>6</v>
      </c>
      <c r="H6" s="86">
        <v>2</v>
      </c>
      <c r="I6" s="70"/>
      <c r="J6" s="87">
        <f>I6*H6</f>
        <v>0</v>
      </c>
    </row>
    <row r="7" spans="1:10" ht="38.25" outlineLevel="1" x14ac:dyDescent="0.2">
      <c r="A7" s="80">
        <v>3</v>
      </c>
      <c r="B7" s="80"/>
      <c r="C7" s="84" t="s">
        <v>31</v>
      </c>
      <c r="D7" s="112"/>
      <c r="E7" s="112"/>
      <c r="F7" s="85" t="s">
        <v>33</v>
      </c>
      <c r="G7" s="86" t="s">
        <v>6</v>
      </c>
      <c r="H7" s="86">
        <v>2</v>
      </c>
      <c r="I7" s="70"/>
      <c r="J7" s="87">
        <f>I7*H7</f>
        <v>0</v>
      </c>
    </row>
    <row r="8" spans="1:10" ht="25.5" outlineLevel="1" x14ac:dyDescent="0.2">
      <c r="A8" s="80">
        <v>4</v>
      </c>
      <c r="B8" s="80"/>
      <c r="C8" s="84" t="s">
        <v>34</v>
      </c>
      <c r="D8" s="112"/>
      <c r="E8" s="112"/>
      <c r="F8" s="85" t="s">
        <v>35</v>
      </c>
      <c r="G8" s="86" t="s">
        <v>6</v>
      </c>
      <c r="H8" s="86">
        <v>2</v>
      </c>
      <c r="I8" s="70"/>
      <c r="J8" s="87">
        <f>I8*H8</f>
        <v>0</v>
      </c>
    </row>
    <row r="9" spans="1:10" ht="25.5" outlineLevel="1" x14ac:dyDescent="0.2">
      <c r="A9" s="80">
        <v>5</v>
      </c>
      <c r="B9" s="80"/>
      <c r="C9" s="84" t="s">
        <v>36</v>
      </c>
      <c r="D9" s="112"/>
      <c r="E9" s="112"/>
      <c r="F9" s="85" t="s">
        <v>37</v>
      </c>
      <c r="G9" s="86" t="s">
        <v>6</v>
      </c>
      <c r="H9" s="86">
        <v>1</v>
      </c>
      <c r="I9" s="70"/>
      <c r="J9" s="87">
        <f>I9*H9</f>
        <v>0</v>
      </c>
    </row>
    <row r="10" spans="1:10" ht="18" customHeight="1" x14ac:dyDescent="0.2">
      <c r="A10" s="80">
        <v>6</v>
      </c>
      <c r="B10" s="81"/>
      <c r="C10" s="82" t="s">
        <v>12</v>
      </c>
      <c r="D10" s="81"/>
      <c r="E10" s="81"/>
      <c r="F10" s="81"/>
      <c r="G10" s="81"/>
      <c r="H10" s="81"/>
      <c r="I10" s="81"/>
      <c r="J10" s="83">
        <f>SUM(J11:J32)</f>
        <v>0</v>
      </c>
    </row>
    <row r="11" spans="1:10" ht="51" outlineLevel="1" x14ac:dyDescent="0.2">
      <c r="A11" s="80">
        <v>7</v>
      </c>
      <c r="B11" s="80"/>
      <c r="C11" s="84" t="s">
        <v>27</v>
      </c>
      <c r="D11" s="107"/>
      <c r="E11" s="107"/>
      <c r="F11" s="85" t="s">
        <v>38</v>
      </c>
      <c r="G11" s="86" t="s">
        <v>6</v>
      </c>
      <c r="H11" s="86">
        <v>2</v>
      </c>
      <c r="I11" s="70"/>
      <c r="J11" s="87">
        <f t="shared" ref="J11:J32" si="0">I11*H11</f>
        <v>0</v>
      </c>
    </row>
    <row r="12" spans="1:10" ht="63.75" outlineLevel="1" x14ac:dyDescent="0.2">
      <c r="A12" s="80">
        <v>8</v>
      </c>
      <c r="B12" s="80"/>
      <c r="C12" s="93" t="s">
        <v>27</v>
      </c>
      <c r="D12" s="108"/>
      <c r="E12" s="108"/>
      <c r="F12" s="85" t="s">
        <v>39</v>
      </c>
      <c r="G12" s="86" t="s">
        <v>6</v>
      </c>
      <c r="H12" s="86">
        <v>2</v>
      </c>
      <c r="I12" s="70"/>
      <c r="J12" s="87">
        <f t="shared" si="0"/>
        <v>0</v>
      </c>
    </row>
    <row r="13" spans="1:10" ht="63.75" outlineLevel="1" x14ac:dyDescent="0.2">
      <c r="A13" s="80">
        <v>9</v>
      </c>
      <c r="B13" s="80"/>
      <c r="C13" s="93" t="s">
        <v>27</v>
      </c>
      <c r="D13" s="108"/>
      <c r="E13" s="108"/>
      <c r="F13" s="85" t="s">
        <v>40</v>
      </c>
      <c r="G13" s="86" t="s">
        <v>6</v>
      </c>
      <c r="H13" s="86">
        <v>2</v>
      </c>
      <c r="I13" s="70"/>
      <c r="J13" s="87">
        <f t="shared" si="0"/>
        <v>0</v>
      </c>
    </row>
    <row r="14" spans="1:10" ht="89.25" outlineLevel="1" x14ac:dyDescent="0.2">
      <c r="A14" s="80">
        <v>10</v>
      </c>
      <c r="B14" s="80"/>
      <c r="C14" s="93" t="s">
        <v>41</v>
      </c>
      <c r="D14" s="108"/>
      <c r="E14" s="108"/>
      <c r="F14" s="85" t="s">
        <v>42</v>
      </c>
      <c r="G14" s="86" t="s">
        <v>6</v>
      </c>
      <c r="H14" s="86">
        <v>1</v>
      </c>
      <c r="I14" s="70"/>
      <c r="J14" s="87">
        <f t="shared" si="0"/>
        <v>0</v>
      </c>
    </row>
    <row r="15" spans="1:10" ht="89.25" outlineLevel="1" x14ac:dyDescent="0.2">
      <c r="A15" s="80">
        <v>11</v>
      </c>
      <c r="B15" s="80"/>
      <c r="C15" s="93" t="s">
        <v>41</v>
      </c>
      <c r="D15" s="108"/>
      <c r="E15" s="108"/>
      <c r="F15" s="85" t="s">
        <v>101</v>
      </c>
      <c r="G15" s="86" t="s">
        <v>6</v>
      </c>
      <c r="H15" s="86">
        <v>1</v>
      </c>
      <c r="I15" s="70"/>
      <c r="J15" s="87">
        <f t="shared" si="0"/>
        <v>0</v>
      </c>
    </row>
    <row r="16" spans="1:10" ht="89.25" outlineLevel="1" x14ac:dyDescent="0.2">
      <c r="A16" s="80">
        <v>12</v>
      </c>
      <c r="B16" s="80"/>
      <c r="C16" s="93" t="s">
        <v>43</v>
      </c>
      <c r="D16" s="108"/>
      <c r="E16" s="108"/>
      <c r="F16" s="85" t="s">
        <v>44</v>
      </c>
      <c r="G16" s="86" t="s">
        <v>6</v>
      </c>
      <c r="H16" s="86">
        <v>1</v>
      </c>
      <c r="I16" s="70"/>
      <c r="J16" s="87">
        <f t="shared" si="0"/>
        <v>0</v>
      </c>
    </row>
    <row r="17" spans="1:10" ht="38.25" outlineLevel="1" x14ac:dyDescent="0.2">
      <c r="A17" s="80">
        <v>13</v>
      </c>
      <c r="B17" s="80"/>
      <c r="C17" s="93" t="s">
        <v>43</v>
      </c>
      <c r="D17" s="108"/>
      <c r="E17" s="108"/>
      <c r="F17" s="85" t="s">
        <v>45</v>
      </c>
      <c r="G17" s="86" t="s">
        <v>6</v>
      </c>
      <c r="H17" s="86">
        <v>1</v>
      </c>
      <c r="I17" s="70"/>
      <c r="J17" s="87">
        <f t="shared" si="0"/>
        <v>0</v>
      </c>
    </row>
    <row r="18" spans="1:10" ht="51" outlineLevel="1" x14ac:dyDescent="0.2">
      <c r="A18" s="80">
        <v>14</v>
      </c>
      <c r="B18" s="80"/>
      <c r="C18" s="93" t="s">
        <v>46</v>
      </c>
      <c r="D18" s="113"/>
      <c r="E18" s="113"/>
      <c r="F18" s="85" t="s">
        <v>47</v>
      </c>
      <c r="G18" s="86" t="s">
        <v>6</v>
      </c>
      <c r="H18" s="86">
        <v>1</v>
      </c>
      <c r="I18" s="70"/>
      <c r="J18" s="87">
        <f t="shared" si="0"/>
        <v>0</v>
      </c>
    </row>
    <row r="19" spans="1:10" ht="51" outlineLevel="1" x14ac:dyDescent="0.2">
      <c r="A19" s="80">
        <v>15</v>
      </c>
      <c r="B19" s="80"/>
      <c r="C19" s="93" t="s">
        <v>41</v>
      </c>
      <c r="D19" s="113"/>
      <c r="E19" s="113"/>
      <c r="F19" s="85" t="s">
        <v>48</v>
      </c>
      <c r="G19" s="86" t="s">
        <v>6</v>
      </c>
      <c r="H19" s="86">
        <v>1</v>
      </c>
      <c r="I19" s="70"/>
      <c r="J19" s="87">
        <f t="shared" si="0"/>
        <v>0</v>
      </c>
    </row>
    <row r="20" spans="1:10" ht="38.25" outlineLevel="1" x14ac:dyDescent="0.2">
      <c r="A20" s="80">
        <v>16</v>
      </c>
      <c r="B20" s="80"/>
      <c r="C20" s="93" t="s">
        <v>49</v>
      </c>
      <c r="D20" s="108"/>
      <c r="E20" s="108"/>
      <c r="F20" s="85" t="s">
        <v>50</v>
      </c>
      <c r="G20" s="86" t="s">
        <v>6</v>
      </c>
      <c r="H20" s="86">
        <v>6</v>
      </c>
      <c r="I20" s="70"/>
      <c r="J20" s="87">
        <f t="shared" si="0"/>
        <v>0</v>
      </c>
    </row>
    <row r="21" spans="1:10" ht="38.25" outlineLevel="1" x14ac:dyDescent="0.2">
      <c r="A21" s="80">
        <v>17</v>
      </c>
      <c r="B21" s="80"/>
      <c r="C21" s="93" t="s">
        <v>51</v>
      </c>
      <c r="D21" s="113"/>
      <c r="E21" s="113"/>
      <c r="F21" s="85" t="s">
        <v>52</v>
      </c>
      <c r="G21" s="86" t="s">
        <v>6</v>
      </c>
      <c r="H21" s="86">
        <v>6</v>
      </c>
      <c r="I21" s="70"/>
      <c r="J21" s="87">
        <f t="shared" si="0"/>
        <v>0</v>
      </c>
    </row>
    <row r="22" spans="1:10" ht="25.5" outlineLevel="1" x14ac:dyDescent="0.2">
      <c r="A22" s="80">
        <v>18</v>
      </c>
      <c r="B22" s="80"/>
      <c r="C22" s="93" t="s">
        <v>53</v>
      </c>
      <c r="D22" s="113"/>
      <c r="E22" s="113"/>
      <c r="F22" s="85" t="s">
        <v>54</v>
      </c>
      <c r="G22" s="86" t="s">
        <v>6</v>
      </c>
      <c r="H22" s="86">
        <v>6</v>
      </c>
      <c r="I22" s="70"/>
      <c r="J22" s="87">
        <f t="shared" si="0"/>
        <v>0</v>
      </c>
    </row>
    <row r="23" spans="1:10" ht="127.5" outlineLevel="1" x14ac:dyDescent="0.2">
      <c r="A23" s="80">
        <v>19</v>
      </c>
      <c r="B23" s="80"/>
      <c r="C23" s="93" t="s">
        <v>55</v>
      </c>
      <c r="D23" s="108"/>
      <c r="E23" s="108"/>
      <c r="F23" s="85" t="s">
        <v>56</v>
      </c>
      <c r="G23" s="86" t="s">
        <v>6</v>
      </c>
      <c r="H23" s="86">
        <v>1</v>
      </c>
      <c r="I23" s="70"/>
      <c r="J23" s="87">
        <f t="shared" si="0"/>
        <v>0</v>
      </c>
    </row>
    <row r="24" spans="1:10" outlineLevel="1" x14ac:dyDescent="0.2">
      <c r="A24" s="80">
        <v>20</v>
      </c>
      <c r="B24" s="80"/>
      <c r="C24" s="93" t="s">
        <v>55</v>
      </c>
      <c r="D24" s="108"/>
      <c r="E24" s="108"/>
      <c r="F24" s="85" t="s">
        <v>102</v>
      </c>
      <c r="G24" s="86" t="s">
        <v>6</v>
      </c>
      <c r="H24" s="86">
        <v>1</v>
      </c>
      <c r="I24" s="70"/>
      <c r="J24" s="87">
        <f t="shared" si="0"/>
        <v>0</v>
      </c>
    </row>
    <row r="25" spans="1:10" ht="114.75" outlineLevel="1" x14ac:dyDescent="0.2">
      <c r="A25" s="80">
        <v>21</v>
      </c>
      <c r="B25" s="80"/>
      <c r="C25" s="84" t="s">
        <v>103</v>
      </c>
      <c r="D25" s="113"/>
      <c r="E25" s="113"/>
      <c r="F25" s="85" t="s">
        <v>58</v>
      </c>
      <c r="G25" s="86" t="s">
        <v>6</v>
      </c>
      <c r="H25" s="86">
        <v>1</v>
      </c>
      <c r="I25" s="70"/>
      <c r="J25" s="87">
        <f t="shared" si="0"/>
        <v>0</v>
      </c>
    </row>
    <row r="26" spans="1:10" ht="89.25" outlineLevel="1" x14ac:dyDescent="0.2">
      <c r="A26" s="80">
        <v>22</v>
      </c>
      <c r="B26" s="80"/>
      <c r="C26" s="93" t="s">
        <v>55</v>
      </c>
      <c r="D26" s="108"/>
      <c r="E26" s="108"/>
      <c r="F26" s="85" t="s">
        <v>57</v>
      </c>
      <c r="G26" s="86" t="s">
        <v>6</v>
      </c>
      <c r="H26" s="86">
        <v>1</v>
      </c>
      <c r="I26" s="70"/>
      <c r="J26" s="87">
        <f t="shared" si="0"/>
        <v>0</v>
      </c>
    </row>
    <row r="27" spans="1:10" ht="51" outlineLevel="1" x14ac:dyDescent="0.2">
      <c r="A27" s="80">
        <v>23</v>
      </c>
      <c r="B27" s="80"/>
      <c r="C27" s="93" t="s">
        <v>49</v>
      </c>
      <c r="D27" s="108"/>
      <c r="E27" s="108"/>
      <c r="F27" s="85" t="s">
        <v>59</v>
      </c>
      <c r="G27" s="86" t="s">
        <v>6</v>
      </c>
      <c r="H27" s="86">
        <v>1</v>
      </c>
      <c r="I27" s="70"/>
      <c r="J27" s="87">
        <f t="shared" si="0"/>
        <v>0</v>
      </c>
    </row>
    <row r="28" spans="1:10" ht="51" outlineLevel="1" x14ac:dyDescent="0.2">
      <c r="A28" s="80">
        <v>24</v>
      </c>
      <c r="B28" s="80"/>
      <c r="C28" s="93" t="s">
        <v>51</v>
      </c>
      <c r="D28" s="113"/>
      <c r="E28" s="113"/>
      <c r="F28" s="85" t="s">
        <v>60</v>
      </c>
      <c r="G28" s="86" t="s">
        <v>6</v>
      </c>
      <c r="H28" s="86">
        <v>1</v>
      </c>
      <c r="I28" s="70"/>
      <c r="J28" s="87">
        <f t="shared" si="0"/>
        <v>0</v>
      </c>
    </row>
    <row r="29" spans="1:10" ht="51" outlineLevel="1" x14ac:dyDescent="0.2">
      <c r="A29" s="80">
        <v>25</v>
      </c>
      <c r="B29" s="80"/>
      <c r="C29" s="93" t="s">
        <v>51</v>
      </c>
      <c r="D29" s="113"/>
      <c r="E29" s="113"/>
      <c r="F29" s="85" t="s">
        <v>61</v>
      </c>
      <c r="G29" s="86" t="s">
        <v>6</v>
      </c>
      <c r="H29" s="86">
        <v>1</v>
      </c>
      <c r="I29" s="70"/>
      <c r="J29" s="87">
        <f t="shared" si="0"/>
        <v>0</v>
      </c>
    </row>
    <row r="30" spans="1:10" ht="38.25" outlineLevel="1" x14ac:dyDescent="0.2">
      <c r="A30" s="80">
        <v>26</v>
      </c>
      <c r="B30" s="80"/>
      <c r="C30" s="93" t="s">
        <v>51</v>
      </c>
      <c r="D30" s="113"/>
      <c r="E30" s="113"/>
      <c r="F30" s="85" t="s">
        <v>62</v>
      </c>
      <c r="G30" s="86" t="s">
        <v>6</v>
      </c>
      <c r="H30" s="86">
        <v>2</v>
      </c>
      <c r="I30" s="70"/>
      <c r="J30" s="87">
        <f t="shared" si="0"/>
        <v>0</v>
      </c>
    </row>
    <row r="31" spans="1:10" outlineLevel="1" x14ac:dyDescent="0.2">
      <c r="A31" s="80">
        <v>27</v>
      </c>
      <c r="B31" s="80"/>
      <c r="C31" s="93" t="s">
        <v>53</v>
      </c>
      <c r="D31" s="113"/>
      <c r="E31" s="113"/>
      <c r="F31" s="85" t="s">
        <v>63</v>
      </c>
      <c r="G31" s="86" t="s">
        <v>6</v>
      </c>
      <c r="H31" s="86">
        <v>2</v>
      </c>
      <c r="I31" s="70"/>
      <c r="J31" s="87">
        <f t="shared" si="0"/>
        <v>0</v>
      </c>
    </row>
    <row r="32" spans="1:10" outlineLevel="1" x14ac:dyDescent="0.2">
      <c r="A32" s="80">
        <v>28</v>
      </c>
      <c r="B32" s="80"/>
      <c r="C32" s="84" t="s">
        <v>64</v>
      </c>
      <c r="D32" s="113"/>
      <c r="E32" s="113"/>
      <c r="F32" s="85" t="s">
        <v>104</v>
      </c>
      <c r="G32" s="86" t="s">
        <v>6</v>
      </c>
      <c r="H32" s="86">
        <v>1</v>
      </c>
      <c r="I32" s="70"/>
      <c r="J32" s="87">
        <f t="shared" si="0"/>
        <v>0</v>
      </c>
    </row>
    <row r="33" spans="1:10" ht="18" customHeight="1" x14ac:dyDescent="0.2">
      <c r="A33" s="80">
        <v>29</v>
      </c>
      <c r="B33" s="81"/>
      <c r="C33" s="82" t="s">
        <v>13</v>
      </c>
      <c r="D33" s="81"/>
      <c r="E33" s="81"/>
      <c r="F33" s="81"/>
      <c r="G33" s="81"/>
      <c r="H33" s="81"/>
      <c r="I33" s="81"/>
      <c r="J33" s="83">
        <f>SUM(J34:J38)</f>
        <v>0</v>
      </c>
    </row>
    <row r="34" spans="1:10" ht="242.25" outlineLevel="1" x14ac:dyDescent="0.2">
      <c r="A34" s="80">
        <v>30</v>
      </c>
      <c r="B34" s="80"/>
      <c r="C34" s="84" t="s">
        <v>28</v>
      </c>
      <c r="D34" s="107"/>
      <c r="E34" s="107"/>
      <c r="F34" s="85" t="s">
        <v>105</v>
      </c>
      <c r="G34" s="86" t="s">
        <v>6</v>
      </c>
      <c r="H34" s="86">
        <v>1</v>
      </c>
      <c r="I34" s="70"/>
      <c r="J34" s="87">
        <f>I34*H34</f>
        <v>0</v>
      </c>
    </row>
    <row r="35" spans="1:10" ht="70.5" customHeight="1" outlineLevel="1" x14ac:dyDescent="0.2">
      <c r="A35" s="80">
        <v>31</v>
      </c>
      <c r="B35" s="80"/>
      <c r="C35" s="84" t="s">
        <v>65</v>
      </c>
      <c r="D35" s="112"/>
      <c r="E35" s="112"/>
      <c r="F35" s="85" t="s">
        <v>66</v>
      </c>
      <c r="G35" s="86" t="s">
        <v>6</v>
      </c>
      <c r="H35" s="86">
        <v>1</v>
      </c>
      <c r="I35" s="70"/>
      <c r="J35" s="87">
        <f>I35*H35</f>
        <v>0</v>
      </c>
    </row>
    <row r="36" spans="1:10" ht="78.75" customHeight="1" outlineLevel="1" x14ac:dyDescent="0.2">
      <c r="A36" s="80">
        <v>32</v>
      </c>
      <c r="B36" s="80"/>
      <c r="C36" s="84" t="s">
        <v>67</v>
      </c>
      <c r="D36" s="112"/>
      <c r="E36" s="112"/>
      <c r="F36" s="85" t="s">
        <v>69</v>
      </c>
      <c r="G36" s="86" t="s">
        <v>6</v>
      </c>
      <c r="H36" s="86">
        <v>4</v>
      </c>
      <c r="I36" s="70"/>
      <c r="J36" s="87">
        <f>I36*H36</f>
        <v>0</v>
      </c>
    </row>
    <row r="37" spans="1:10" ht="78.75" customHeight="1" outlineLevel="1" x14ac:dyDescent="0.2">
      <c r="A37" s="80">
        <v>33</v>
      </c>
      <c r="B37" s="80"/>
      <c r="C37" s="84" t="s">
        <v>68</v>
      </c>
      <c r="D37" s="112"/>
      <c r="E37" s="112"/>
      <c r="F37" s="85" t="s">
        <v>70</v>
      </c>
      <c r="G37" s="86" t="s">
        <v>6</v>
      </c>
      <c r="H37" s="86">
        <v>3</v>
      </c>
      <c r="I37" s="70"/>
      <c r="J37" s="87">
        <f>I37*H37</f>
        <v>0</v>
      </c>
    </row>
    <row r="38" spans="1:10" ht="207.75" customHeight="1" outlineLevel="1" x14ac:dyDescent="0.2">
      <c r="A38" s="80">
        <v>34</v>
      </c>
      <c r="B38" s="80"/>
      <c r="C38" s="84" t="s">
        <v>71</v>
      </c>
      <c r="D38" s="107"/>
      <c r="E38" s="107"/>
      <c r="F38" s="85" t="s">
        <v>72</v>
      </c>
      <c r="G38" s="86" t="s">
        <v>6</v>
      </c>
      <c r="H38" s="86">
        <v>1</v>
      </c>
      <c r="I38" s="70"/>
      <c r="J38" s="87">
        <f>I38*H38</f>
        <v>0</v>
      </c>
    </row>
    <row r="39" spans="1:10" ht="18" customHeight="1" x14ac:dyDescent="0.2">
      <c r="A39" s="80">
        <v>35</v>
      </c>
      <c r="B39" s="81"/>
      <c r="C39" s="82" t="s">
        <v>25</v>
      </c>
      <c r="D39" s="81"/>
      <c r="E39" s="81"/>
      <c r="F39" s="81"/>
      <c r="G39" s="81"/>
      <c r="H39" s="81"/>
      <c r="I39" s="81"/>
      <c r="J39" s="83">
        <f>SUM(J40:J41)</f>
        <v>0</v>
      </c>
    </row>
    <row r="40" spans="1:10" s="60" customFormat="1" ht="43.5" customHeight="1" outlineLevel="1" x14ac:dyDescent="0.2">
      <c r="A40" s="80">
        <v>36</v>
      </c>
      <c r="B40" s="88"/>
      <c r="C40" s="92" t="s">
        <v>75</v>
      </c>
      <c r="D40" s="109"/>
      <c r="E40" s="110"/>
      <c r="F40" s="92" t="s">
        <v>74</v>
      </c>
      <c r="G40" s="91" t="s">
        <v>6</v>
      </c>
      <c r="H40" s="91">
        <v>1</v>
      </c>
      <c r="I40" s="70"/>
      <c r="J40" s="87">
        <f>I40*H40</f>
        <v>0</v>
      </c>
    </row>
    <row r="41" spans="1:10" ht="120.75" customHeight="1" outlineLevel="1" x14ac:dyDescent="0.2">
      <c r="A41" s="80">
        <v>37</v>
      </c>
      <c r="B41" s="80"/>
      <c r="C41" s="84" t="s">
        <v>73</v>
      </c>
      <c r="D41" s="107"/>
      <c r="E41" s="107"/>
      <c r="F41" s="85" t="s">
        <v>106</v>
      </c>
      <c r="G41" s="86" t="s">
        <v>6</v>
      </c>
      <c r="H41" s="86">
        <v>2</v>
      </c>
      <c r="I41" s="70"/>
      <c r="J41" s="87">
        <f>I41*H41</f>
        <v>0</v>
      </c>
    </row>
    <row r="42" spans="1:10" ht="18" customHeight="1" x14ac:dyDescent="0.2">
      <c r="A42" s="80">
        <v>38</v>
      </c>
      <c r="B42" s="81"/>
      <c r="C42" s="82" t="s">
        <v>24</v>
      </c>
      <c r="D42" s="81"/>
      <c r="E42" s="81"/>
      <c r="F42" s="81"/>
      <c r="G42" s="81"/>
      <c r="H42" s="81"/>
      <c r="I42" s="81"/>
      <c r="J42" s="83">
        <f>SUM(J43:J48)</f>
        <v>0</v>
      </c>
    </row>
    <row r="43" spans="1:10" s="60" customFormat="1" ht="51" outlineLevel="1" x14ac:dyDescent="0.2">
      <c r="A43" s="80">
        <v>39</v>
      </c>
      <c r="B43" s="88"/>
      <c r="C43" s="89" t="s">
        <v>117</v>
      </c>
      <c r="D43" s="111"/>
      <c r="E43" s="110"/>
      <c r="F43" s="90" t="s">
        <v>118</v>
      </c>
      <c r="G43" s="91" t="s">
        <v>6</v>
      </c>
      <c r="H43" s="91">
        <v>1</v>
      </c>
      <c r="I43" s="70"/>
      <c r="J43" s="87">
        <f t="shared" ref="J43:J48" si="1">I43*H43</f>
        <v>0</v>
      </c>
    </row>
    <row r="44" spans="1:10" s="60" customFormat="1" ht="63.75" outlineLevel="1" x14ac:dyDescent="0.2">
      <c r="A44" s="80">
        <v>40</v>
      </c>
      <c r="B44" s="88"/>
      <c r="C44" s="89" t="s">
        <v>119</v>
      </c>
      <c r="D44" s="111"/>
      <c r="E44" s="110"/>
      <c r="F44" s="90" t="s">
        <v>120</v>
      </c>
      <c r="G44" s="91" t="s">
        <v>6</v>
      </c>
      <c r="H44" s="91">
        <v>1</v>
      </c>
      <c r="I44" s="70"/>
      <c r="J44" s="87">
        <f t="shared" si="1"/>
        <v>0</v>
      </c>
    </row>
    <row r="45" spans="1:10" s="60" customFormat="1" ht="25.5" outlineLevel="1" x14ac:dyDescent="0.2">
      <c r="A45" s="80">
        <v>41</v>
      </c>
      <c r="B45" s="88"/>
      <c r="C45" s="89" t="s">
        <v>77</v>
      </c>
      <c r="D45" s="114"/>
      <c r="E45" s="115"/>
      <c r="F45" s="103" t="s">
        <v>110</v>
      </c>
      <c r="G45" s="91" t="s">
        <v>6</v>
      </c>
      <c r="H45" s="91">
        <v>1</v>
      </c>
      <c r="I45" s="70"/>
      <c r="J45" s="87">
        <f t="shared" si="1"/>
        <v>0</v>
      </c>
    </row>
    <row r="46" spans="1:10" s="60" customFormat="1" ht="38.25" outlineLevel="1" x14ac:dyDescent="0.2">
      <c r="A46" s="80">
        <v>42</v>
      </c>
      <c r="B46" s="88"/>
      <c r="C46" s="89" t="s">
        <v>76</v>
      </c>
      <c r="D46" s="114"/>
      <c r="E46" s="115"/>
      <c r="F46" s="103" t="s">
        <v>109</v>
      </c>
      <c r="G46" s="91" t="s">
        <v>6</v>
      </c>
      <c r="H46" s="91">
        <v>4</v>
      </c>
      <c r="I46" s="70"/>
      <c r="J46" s="87">
        <f t="shared" si="1"/>
        <v>0</v>
      </c>
    </row>
    <row r="47" spans="1:10" s="60" customFormat="1" ht="63.75" outlineLevel="1" x14ac:dyDescent="0.2">
      <c r="A47" s="80">
        <v>43</v>
      </c>
      <c r="B47" s="88"/>
      <c r="C47" s="89" t="s">
        <v>78</v>
      </c>
      <c r="D47" s="114"/>
      <c r="E47" s="115"/>
      <c r="F47" s="103" t="s">
        <v>108</v>
      </c>
      <c r="G47" s="91" t="s">
        <v>6</v>
      </c>
      <c r="H47" s="91">
        <v>1</v>
      </c>
      <c r="I47" s="70"/>
      <c r="J47" s="87">
        <f t="shared" si="1"/>
        <v>0</v>
      </c>
    </row>
    <row r="48" spans="1:10" s="60" customFormat="1" ht="76.5" outlineLevel="1" x14ac:dyDescent="0.2">
      <c r="A48" s="80">
        <v>44</v>
      </c>
      <c r="B48" s="88"/>
      <c r="C48" s="89" t="s">
        <v>79</v>
      </c>
      <c r="D48" s="114"/>
      <c r="E48" s="115"/>
      <c r="F48" s="103" t="s">
        <v>107</v>
      </c>
      <c r="G48" s="91" t="s">
        <v>6</v>
      </c>
      <c r="H48" s="91">
        <v>4</v>
      </c>
      <c r="I48" s="70"/>
      <c r="J48" s="87">
        <f t="shared" si="1"/>
        <v>0</v>
      </c>
    </row>
    <row r="49" spans="1:10" ht="18" customHeight="1" x14ac:dyDescent="0.2">
      <c r="A49" s="80">
        <v>45</v>
      </c>
      <c r="B49" s="81"/>
      <c r="C49" s="82" t="s">
        <v>26</v>
      </c>
      <c r="D49" s="81"/>
      <c r="E49" s="81"/>
      <c r="F49" s="81"/>
      <c r="G49" s="81"/>
      <c r="H49" s="81"/>
      <c r="I49" s="81"/>
      <c r="J49" s="83">
        <f>SUM(J50:J52)</f>
        <v>0</v>
      </c>
    </row>
    <row r="50" spans="1:10" s="60" customFormat="1" ht="25.5" outlineLevel="1" x14ac:dyDescent="0.2">
      <c r="A50" s="80">
        <v>46</v>
      </c>
      <c r="B50" s="88"/>
      <c r="C50" s="92" t="s">
        <v>80</v>
      </c>
      <c r="D50" s="114"/>
      <c r="E50" s="115"/>
      <c r="F50" s="92" t="s">
        <v>90</v>
      </c>
      <c r="G50" s="86" t="s">
        <v>10</v>
      </c>
      <c r="H50" s="91">
        <v>1</v>
      </c>
      <c r="I50" s="70"/>
      <c r="J50" s="87">
        <f>I50*H50</f>
        <v>0</v>
      </c>
    </row>
    <row r="51" spans="1:10" ht="30" customHeight="1" outlineLevel="1" x14ac:dyDescent="0.2">
      <c r="A51" s="80">
        <v>47</v>
      </c>
      <c r="B51" s="80"/>
      <c r="C51" s="84" t="s">
        <v>81</v>
      </c>
      <c r="D51" s="113"/>
      <c r="E51" s="113"/>
      <c r="F51" s="85" t="s">
        <v>82</v>
      </c>
      <c r="G51" s="86" t="s">
        <v>10</v>
      </c>
      <c r="H51" s="86">
        <v>1</v>
      </c>
      <c r="I51" s="70"/>
      <c r="J51" s="87">
        <f>I51*H51</f>
        <v>0</v>
      </c>
    </row>
    <row r="52" spans="1:10" ht="30" customHeight="1" outlineLevel="1" x14ac:dyDescent="0.2">
      <c r="A52" s="80">
        <v>48</v>
      </c>
      <c r="B52" s="80"/>
      <c r="C52" s="84" t="s">
        <v>83</v>
      </c>
      <c r="D52" s="113"/>
      <c r="E52" s="113"/>
      <c r="F52" s="85" t="s">
        <v>84</v>
      </c>
      <c r="G52" s="86" t="s">
        <v>6</v>
      </c>
      <c r="H52" s="86">
        <v>1</v>
      </c>
      <c r="I52" s="70"/>
      <c r="J52" s="87">
        <f>I52*H52</f>
        <v>0</v>
      </c>
    </row>
    <row r="53" spans="1:10" ht="18" customHeight="1" x14ac:dyDescent="0.2">
      <c r="A53" s="80">
        <v>49</v>
      </c>
      <c r="B53" s="81"/>
      <c r="C53" s="82" t="s">
        <v>7</v>
      </c>
      <c r="D53" s="81"/>
      <c r="E53" s="81"/>
      <c r="F53" s="81"/>
      <c r="G53" s="81"/>
      <c r="H53" s="81"/>
      <c r="I53" s="81"/>
      <c r="J53" s="83">
        <f>SUM(J54:J55)</f>
        <v>0</v>
      </c>
    </row>
    <row r="54" spans="1:10" ht="30" customHeight="1" outlineLevel="1" x14ac:dyDescent="0.2">
      <c r="A54" s="80">
        <v>50</v>
      </c>
      <c r="B54" s="80"/>
      <c r="C54" s="84" t="s">
        <v>11</v>
      </c>
      <c r="D54" s="113"/>
      <c r="E54" s="113"/>
      <c r="F54" s="85" t="s">
        <v>18</v>
      </c>
      <c r="G54" s="86" t="s">
        <v>10</v>
      </c>
      <c r="H54" s="86">
        <v>1</v>
      </c>
      <c r="I54" s="70"/>
      <c r="J54" s="87">
        <f>I54*H54</f>
        <v>0</v>
      </c>
    </row>
    <row r="55" spans="1:10" ht="30" customHeight="1" outlineLevel="1" x14ac:dyDescent="0.2">
      <c r="A55" s="80">
        <v>51</v>
      </c>
      <c r="B55" s="80"/>
      <c r="C55" s="84" t="s">
        <v>85</v>
      </c>
      <c r="D55" s="113"/>
      <c r="E55" s="113"/>
      <c r="F55" s="85" t="s">
        <v>86</v>
      </c>
      <c r="G55" s="86" t="s">
        <v>10</v>
      </c>
      <c r="H55" s="86">
        <v>1</v>
      </c>
      <c r="I55" s="70"/>
      <c r="J55" s="87">
        <f>I55*H55</f>
        <v>0</v>
      </c>
    </row>
    <row r="56" spans="1:10" ht="13.5" thickBot="1" x14ac:dyDescent="0.25">
      <c r="A56" s="94"/>
      <c r="B56" s="94"/>
      <c r="C56" s="94"/>
      <c r="D56" s="94"/>
      <c r="E56" s="95"/>
      <c r="F56" s="94"/>
      <c r="G56" s="96"/>
      <c r="H56" s="96"/>
      <c r="I56" s="94"/>
      <c r="J56" s="94"/>
    </row>
    <row r="57" spans="1:10" ht="23.25" customHeight="1" x14ac:dyDescent="0.25">
      <c r="A57" s="97"/>
      <c r="B57" s="97"/>
      <c r="C57" s="98" t="s">
        <v>14</v>
      </c>
      <c r="D57" s="97"/>
      <c r="E57" s="99"/>
      <c r="F57" s="97"/>
      <c r="G57" s="100"/>
      <c r="H57" s="100"/>
      <c r="I57" s="97"/>
      <c r="J57" s="101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dA9hynsduY7QcwmMRAgEyTAq4t2v/S/hSHpoxvR1c0cBbY7kw13eoYy8DnCvOc7oN5ZrywawIGsS8MoJt2LsZg==" saltValue="ifahXNEvaKYzhmgGpJjqkA==" spinCount="100000" sheet="1"/>
  <autoFilter ref="A2:J93" xr:uid="{00000000-0009-0000-0000-000003000000}"/>
  <dataConsolidate/>
  <phoneticPr fontId="0" type="noConversion"/>
  <hyperlinks>
    <hyperlink ref="E62" r:id="rId1" display="DXP 44 HD 4K" xr:uid="{00000000-0004-0000-0300-000000000000}"/>
    <hyperlink ref="E64" r:id="rId2" display="DTP HDMI 4K 230 Tx" xr:uid="{00000000-0004-0000-0300-000001000000}"/>
    <hyperlink ref="E65" r:id="rId3" display="DTP HDMI 4K 230 Rx" xr:uid="{00000000-0004-0000-0300-000002000000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&amp;C&amp;P/&amp;N</oddFooter>
  </headerFooter>
  <rowBreaks count="1" manualBreakCount="1">
    <brk id="88" max="14" man="1"/>
  </rowBreaks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  <outlinePr summaryBelow="0"/>
    <pageSetUpPr fitToPage="1"/>
  </sheetPr>
  <dimension ref="A1:J93"/>
  <sheetViews>
    <sheetView view="pageBreakPreview" zoomScale="85" zoomScaleNormal="70" zoomScaleSheetLayoutView="85" workbookViewId="0">
      <pane ySplit="4" topLeftCell="A5" activePane="bottomLeft" state="frozen"/>
      <selection activeCell="H6" sqref="H6"/>
      <selection pane="bottomLeft" activeCell="A42" sqref="A42:XFD42"/>
    </sheetView>
  </sheetViews>
  <sheetFormatPr defaultRowHeight="12.75" outlineLevelRow="1" x14ac:dyDescent="0.2"/>
  <cols>
    <col min="1" max="1" width="8.5703125" style="31" customWidth="1"/>
    <col min="2" max="2" width="13" style="31" customWidth="1"/>
    <col min="3" max="3" width="21.5703125" style="31" customWidth="1"/>
    <col min="4" max="4" width="16" style="31" bestFit="1" customWidth="1"/>
    <col min="5" max="5" width="17" style="35" customWidth="1"/>
    <col min="6" max="6" width="51" style="31" customWidth="1"/>
    <col min="7" max="7" width="8" style="36" customWidth="1"/>
    <col min="8" max="8" width="6.7109375" style="36" customWidth="1"/>
    <col min="9" max="9" width="18.28515625" style="31" customWidth="1"/>
    <col min="10" max="10" width="20.28515625" style="31" bestFit="1" customWidth="1"/>
    <col min="11" max="16384" width="9.140625" style="31"/>
  </cols>
  <sheetData>
    <row r="1" spans="1:10" s="65" customFormat="1" ht="29.25" customHeight="1" x14ac:dyDescent="0.25">
      <c r="C1" s="64"/>
      <c r="D1" s="64"/>
      <c r="E1" s="64"/>
      <c r="F1" s="64"/>
      <c r="G1" s="64"/>
      <c r="H1" s="64"/>
      <c r="I1" s="64"/>
      <c r="J1" s="64"/>
    </row>
    <row r="2" spans="1:10" ht="57.75" customHeight="1" x14ac:dyDescent="0.2">
      <c r="A2" s="71" t="s">
        <v>0</v>
      </c>
      <c r="B2" s="71" t="s">
        <v>19</v>
      </c>
      <c r="C2" s="72" t="s">
        <v>5</v>
      </c>
      <c r="D2" s="72" t="s">
        <v>16</v>
      </c>
      <c r="E2" s="71" t="s">
        <v>20</v>
      </c>
      <c r="F2" s="72" t="s">
        <v>22</v>
      </c>
      <c r="G2" s="73" t="s">
        <v>21</v>
      </c>
      <c r="H2" s="73" t="s">
        <v>15</v>
      </c>
      <c r="I2" s="71" t="s">
        <v>2</v>
      </c>
      <c r="J2" s="71" t="s">
        <v>17</v>
      </c>
    </row>
    <row r="3" spans="1:10" ht="18" customHeight="1" x14ac:dyDescent="0.2">
      <c r="A3" s="74"/>
      <c r="B3" s="75"/>
      <c r="C3" s="76" t="s">
        <v>93</v>
      </c>
      <c r="D3" s="75"/>
      <c r="E3" s="75"/>
      <c r="F3" s="75"/>
      <c r="G3" s="75"/>
      <c r="H3" s="75"/>
      <c r="I3" s="75"/>
      <c r="J3" s="75"/>
    </row>
    <row r="4" spans="1:10" ht="18" customHeight="1" x14ac:dyDescent="0.2">
      <c r="A4" s="77"/>
      <c r="B4" s="78"/>
      <c r="C4" s="79"/>
      <c r="D4" s="78"/>
      <c r="E4" s="78"/>
      <c r="F4" s="78"/>
      <c r="G4" s="78"/>
      <c r="H4" s="78"/>
      <c r="I4" s="78"/>
      <c r="J4" s="78"/>
    </row>
    <row r="5" spans="1:10" ht="18" customHeight="1" x14ac:dyDescent="0.2">
      <c r="A5" s="80">
        <v>1</v>
      </c>
      <c r="B5" s="81"/>
      <c r="C5" s="82" t="s">
        <v>23</v>
      </c>
      <c r="D5" s="81"/>
      <c r="E5" s="81"/>
      <c r="F5" s="81"/>
      <c r="G5" s="81"/>
      <c r="H5" s="81"/>
      <c r="I5" s="81"/>
      <c r="J5" s="83">
        <f>SUM(J6:J9)</f>
        <v>0</v>
      </c>
    </row>
    <row r="6" spans="1:10" ht="63.75" outlineLevel="1" x14ac:dyDescent="0.2">
      <c r="A6" s="80">
        <v>2</v>
      </c>
      <c r="B6" s="80"/>
      <c r="C6" s="90" t="s">
        <v>30</v>
      </c>
      <c r="D6" s="105"/>
      <c r="E6" s="106"/>
      <c r="F6" s="104" t="s">
        <v>32</v>
      </c>
      <c r="G6" s="86" t="s">
        <v>6</v>
      </c>
      <c r="H6" s="86">
        <v>2</v>
      </c>
      <c r="I6" s="70"/>
      <c r="J6" s="87">
        <f>I6*H6</f>
        <v>0</v>
      </c>
    </row>
    <row r="7" spans="1:10" ht="38.25" outlineLevel="1" x14ac:dyDescent="0.2">
      <c r="A7" s="80">
        <v>3</v>
      </c>
      <c r="B7" s="80"/>
      <c r="C7" s="84" t="s">
        <v>31</v>
      </c>
      <c r="D7" s="112"/>
      <c r="E7" s="112"/>
      <c r="F7" s="85" t="s">
        <v>33</v>
      </c>
      <c r="G7" s="86" t="s">
        <v>6</v>
      </c>
      <c r="H7" s="86">
        <v>2</v>
      </c>
      <c r="I7" s="70"/>
      <c r="J7" s="87">
        <f>I7*H7</f>
        <v>0</v>
      </c>
    </row>
    <row r="8" spans="1:10" ht="25.5" outlineLevel="1" x14ac:dyDescent="0.2">
      <c r="A8" s="80">
        <v>4</v>
      </c>
      <c r="B8" s="80"/>
      <c r="C8" s="84" t="s">
        <v>34</v>
      </c>
      <c r="D8" s="112"/>
      <c r="E8" s="112"/>
      <c r="F8" s="85" t="s">
        <v>35</v>
      </c>
      <c r="G8" s="86" t="s">
        <v>6</v>
      </c>
      <c r="H8" s="86">
        <v>2</v>
      </c>
      <c r="I8" s="70"/>
      <c r="J8" s="87">
        <f>I8*H8</f>
        <v>0</v>
      </c>
    </row>
    <row r="9" spans="1:10" ht="25.5" outlineLevel="1" x14ac:dyDescent="0.2">
      <c r="A9" s="80">
        <v>5</v>
      </c>
      <c r="B9" s="80"/>
      <c r="C9" s="84" t="s">
        <v>36</v>
      </c>
      <c r="D9" s="112"/>
      <c r="E9" s="112"/>
      <c r="F9" s="85" t="s">
        <v>37</v>
      </c>
      <c r="G9" s="86" t="s">
        <v>6</v>
      </c>
      <c r="H9" s="86">
        <v>1</v>
      </c>
      <c r="I9" s="70"/>
      <c r="J9" s="87">
        <f>I9*H9</f>
        <v>0</v>
      </c>
    </row>
    <row r="10" spans="1:10" ht="18" customHeight="1" x14ac:dyDescent="0.2">
      <c r="A10" s="80">
        <v>6</v>
      </c>
      <c r="B10" s="81"/>
      <c r="C10" s="82" t="s">
        <v>12</v>
      </c>
      <c r="D10" s="81"/>
      <c r="E10" s="81"/>
      <c r="F10" s="81"/>
      <c r="G10" s="81"/>
      <c r="H10" s="81"/>
      <c r="I10" s="81"/>
      <c r="J10" s="83">
        <f>SUM(J11:J32)</f>
        <v>0</v>
      </c>
    </row>
    <row r="11" spans="1:10" ht="51" outlineLevel="1" x14ac:dyDescent="0.2">
      <c r="A11" s="80">
        <v>7</v>
      </c>
      <c r="B11" s="80"/>
      <c r="C11" s="84" t="s">
        <v>27</v>
      </c>
      <c r="D11" s="107"/>
      <c r="E11" s="107"/>
      <c r="F11" s="85" t="s">
        <v>38</v>
      </c>
      <c r="G11" s="86" t="s">
        <v>6</v>
      </c>
      <c r="H11" s="86">
        <v>2</v>
      </c>
      <c r="I11" s="70"/>
      <c r="J11" s="87">
        <f t="shared" ref="J11:J32" si="0">I11*H11</f>
        <v>0</v>
      </c>
    </row>
    <row r="12" spans="1:10" ht="63.75" outlineLevel="1" x14ac:dyDescent="0.2">
      <c r="A12" s="80">
        <v>8</v>
      </c>
      <c r="B12" s="80"/>
      <c r="C12" s="93" t="s">
        <v>27</v>
      </c>
      <c r="D12" s="108"/>
      <c r="E12" s="108"/>
      <c r="F12" s="85" t="s">
        <v>39</v>
      </c>
      <c r="G12" s="86" t="s">
        <v>6</v>
      </c>
      <c r="H12" s="86">
        <v>2</v>
      </c>
      <c r="I12" s="70"/>
      <c r="J12" s="87">
        <f t="shared" si="0"/>
        <v>0</v>
      </c>
    </row>
    <row r="13" spans="1:10" ht="63.75" outlineLevel="1" x14ac:dyDescent="0.2">
      <c r="A13" s="80">
        <v>9</v>
      </c>
      <c r="B13" s="80"/>
      <c r="C13" s="93" t="s">
        <v>27</v>
      </c>
      <c r="D13" s="108"/>
      <c r="E13" s="108"/>
      <c r="F13" s="85" t="s">
        <v>40</v>
      </c>
      <c r="G13" s="86" t="s">
        <v>6</v>
      </c>
      <c r="H13" s="86">
        <v>2</v>
      </c>
      <c r="I13" s="70"/>
      <c r="J13" s="87">
        <f t="shared" si="0"/>
        <v>0</v>
      </c>
    </row>
    <row r="14" spans="1:10" ht="89.25" outlineLevel="1" x14ac:dyDescent="0.2">
      <c r="A14" s="80">
        <v>10</v>
      </c>
      <c r="B14" s="80"/>
      <c r="C14" s="93" t="s">
        <v>41</v>
      </c>
      <c r="D14" s="108"/>
      <c r="E14" s="108"/>
      <c r="F14" s="85" t="s">
        <v>42</v>
      </c>
      <c r="G14" s="86" t="s">
        <v>6</v>
      </c>
      <c r="H14" s="86">
        <v>1</v>
      </c>
      <c r="I14" s="70"/>
      <c r="J14" s="87">
        <f t="shared" si="0"/>
        <v>0</v>
      </c>
    </row>
    <row r="15" spans="1:10" ht="89.25" outlineLevel="1" x14ac:dyDescent="0.2">
      <c r="A15" s="80">
        <v>11</v>
      </c>
      <c r="B15" s="80"/>
      <c r="C15" s="93" t="s">
        <v>41</v>
      </c>
      <c r="D15" s="108"/>
      <c r="E15" s="108"/>
      <c r="F15" s="85" t="s">
        <v>101</v>
      </c>
      <c r="G15" s="86" t="s">
        <v>6</v>
      </c>
      <c r="H15" s="86">
        <v>1</v>
      </c>
      <c r="I15" s="70"/>
      <c r="J15" s="87">
        <f t="shared" si="0"/>
        <v>0</v>
      </c>
    </row>
    <row r="16" spans="1:10" ht="89.25" outlineLevel="1" x14ac:dyDescent="0.2">
      <c r="A16" s="80">
        <v>12</v>
      </c>
      <c r="B16" s="80"/>
      <c r="C16" s="93" t="s">
        <v>43</v>
      </c>
      <c r="D16" s="108"/>
      <c r="E16" s="108"/>
      <c r="F16" s="85" t="s">
        <v>44</v>
      </c>
      <c r="G16" s="86" t="s">
        <v>6</v>
      </c>
      <c r="H16" s="86">
        <v>1</v>
      </c>
      <c r="I16" s="70"/>
      <c r="J16" s="87">
        <f t="shared" si="0"/>
        <v>0</v>
      </c>
    </row>
    <row r="17" spans="1:10" ht="38.25" outlineLevel="1" x14ac:dyDescent="0.2">
      <c r="A17" s="80">
        <v>13</v>
      </c>
      <c r="B17" s="80"/>
      <c r="C17" s="93" t="s">
        <v>43</v>
      </c>
      <c r="D17" s="108"/>
      <c r="E17" s="108"/>
      <c r="F17" s="85" t="s">
        <v>45</v>
      </c>
      <c r="G17" s="86" t="s">
        <v>6</v>
      </c>
      <c r="H17" s="86">
        <v>1</v>
      </c>
      <c r="I17" s="70"/>
      <c r="J17" s="87">
        <f t="shared" si="0"/>
        <v>0</v>
      </c>
    </row>
    <row r="18" spans="1:10" ht="51" outlineLevel="1" x14ac:dyDescent="0.2">
      <c r="A18" s="80">
        <v>14</v>
      </c>
      <c r="B18" s="80"/>
      <c r="C18" s="93" t="s">
        <v>46</v>
      </c>
      <c r="D18" s="113"/>
      <c r="E18" s="113"/>
      <c r="F18" s="85" t="s">
        <v>47</v>
      </c>
      <c r="G18" s="86" t="s">
        <v>6</v>
      </c>
      <c r="H18" s="86">
        <v>1</v>
      </c>
      <c r="I18" s="70"/>
      <c r="J18" s="87">
        <f t="shared" si="0"/>
        <v>0</v>
      </c>
    </row>
    <row r="19" spans="1:10" ht="51" outlineLevel="1" x14ac:dyDescent="0.2">
      <c r="A19" s="80">
        <v>15</v>
      </c>
      <c r="B19" s="80"/>
      <c r="C19" s="93" t="s">
        <v>41</v>
      </c>
      <c r="D19" s="113"/>
      <c r="E19" s="113"/>
      <c r="F19" s="85" t="s">
        <v>48</v>
      </c>
      <c r="G19" s="86" t="s">
        <v>6</v>
      </c>
      <c r="H19" s="86">
        <v>1</v>
      </c>
      <c r="I19" s="70"/>
      <c r="J19" s="87">
        <f t="shared" si="0"/>
        <v>0</v>
      </c>
    </row>
    <row r="20" spans="1:10" ht="38.25" outlineLevel="1" x14ac:dyDescent="0.2">
      <c r="A20" s="80">
        <v>16</v>
      </c>
      <c r="B20" s="80"/>
      <c r="C20" s="93" t="s">
        <v>49</v>
      </c>
      <c r="D20" s="108"/>
      <c r="E20" s="108"/>
      <c r="F20" s="85" t="s">
        <v>50</v>
      </c>
      <c r="G20" s="86" t="s">
        <v>6</v>
      </c>
      <c r="H20" s="86">
        <v>6</v>
      </c>
      <c r="I20" s="70"/>
      <c r="J20" s="87">
        <f t="shared" si="0"/>
        <v>0</v>
      </c>
    </row>
    <row r="21" spans="1:10" ht="38.25" outlineLevel="1" x14ac:dyDescent="0.2">
      <c r="A21" s="80">
        <v>17</v>
      </c>
      <c r="B21" s="80"/>
      <c r="C21" s="93" t="s">
        <v>51</v>
      </c>
      <c r="D21" s="113"/>
      <c r="E21" s="113"/>
      <c r="F21" s="85" t="s">
        <v>52</v>
      </c>
      <c r="G21" s="86" t="s">
        <v>6</v>
      </c>
      <c r="H21" s="86">
        <v>6</v>
      </c>
      <c r="I21" s="70"/>
      <c r="J21" s="87">
        <f t="shared" si="0"/>
        <v>0</v>
      </c>
    </row>
    <row r="22" spans="1:10" ht="25.5" outlineLevel="1" x14ac:dyDescent="0.2">
      <c r="A22" s="80">
        <v>18</v>
      </c>
      <c r="B22" s="80"/>
      <c r="C22" s="93" t="s">
        <v>53</v>
      </c>
      <c r="D22" s="113"/>
      <c r="E22" s="113"/>
      <c r="F22" s="85" t="s">
        <v>54</v>
      </c>
      <c r="G22" s="86" t="s">
        <v>6</v>
      </c>
      <c r="H22" s="86">
        <v>6</v>
      </c>
      <c r="I22" s="70"/>
      <c r="J22" s="87">
        <f t="shared" si="0"/>
        <v>0</v>
      </c>
    </row>
    <row r="23" spans="1:10" ht="127.5" outlineLevel="1" x14ac:dyDescent="0.2">
      <c r="A23" s="80">
        <v>19</v>
      </c>
      <c r="B23" s="80"/>
      <c r="C23" s="93" t="s">
        <v>55</v>
      </c>
      <c r="D23" s="108"/>
      <c r="E23" s="108"/>
      <c r="F23" s="85" t="s">
        <v>56</v>
      </c>
      <c r="G23" s="86" t="s">
        <v>6</v>
      </c>
      <c r="H23" s="86">
        <v>1</v>
      </c>
      <c r="I23" s="70"/>
      <c r="J23" s="87">
        <f t="shared" si="0"/>
        <v>0</v>
      </c>
    </row>
    <row r="24" spans="1:10" outlineLevel="1" x14ac:dyDescent="0.2">
      <c r="A24" s="80">
        <v>20</v>
      </c>
      <c r="B24" s="80"/>
      <c r="C24" s="93" t="s">
        <v>55</v>
      </c>
      <c r="D24" s="108"/>
      <c r="E24" s="108"/>
      <c r="F24" s="85" t="s">
        <v>102</v>
      </c>
      <c r="G24" s="86" t="s">
        <v>6</v>
      </c>
      <c r="H24" s="86">
        <v>1</v>
      </c>
      <c r="I24" s="70"/>
      <c r="J24" s="87">
        <f t="shared" si="0"/>
        <v>0</v>
      </c>
    </row>
    <row r="25" spans="1:10" ht="114.75" outlineLevel="1" x14ac:dyDescent="0.2">
      <c r="A25" s="80">
        <v>21</v>
      </c>
      <c r="B25" s="80"/>
      <c r="C25" s="84" t="s">
        <v>103</v>
      </c>
      <c r="D25" s="113"/>
      <c r="E25" s="113"/>
      <c r="F25" s="85" t="s">
        <v>58</v>
      </c>
      <c r="G25" s="86" t="s">
        <v>6</v>
      </c>
      <c r="H25" s="86">
        <v>1</v>
      </c>
      <c r="I25" s="70"/>
      <c r="J25" s="87">
        <f t="shared" si="0"/>
        <v>0</v>
      </c>
    </row>
    <row r="26" spans="1:10" ht="89.25" outlineLevel="1" x14ac:dyDescent="0.2">
      <c r="A26" s="80">
        <v>22</v>
      </c>
      <c r="B26" s="80"/>
      <c r="C26" s="93" t="s">
        <v>55</v>
      </c>
      <c r="D26" s="108"/>
      <c r="E26" s="108"/>
      <c r="F26" s="85" t="s">
        <v>57</v>
      </c>
      <c r="G26" s="86" t="s">
        <v>6</v>
      </c>
      <c r="H26" s="86">
        <v>1</v>
      </c>
      <c r="I26" s="70"/>
      <c r="J26" s="87">
        <f t="shared" si="0"/>
        <v>0</v>
      </c>
    </row>
    <row r="27" spans="1:10" ht="51" outlineLevel="1" x14ac:dyDescent="0.2">
      <c r="A27" s="80">
        <v>23</v>
      </c>
      <c r="B27" s="80"/>
      <c r="C27" s="93" t="s">
        <v>49</v>
      </c>
      <c r="D27" s="108"/>
      <c r="E27" s="108"/>
      <c r="F27" s="85" t="s">
        <v>59</v>
      </c>
      <c r="G27" s="86" t="s">
        <v>6</v>
      </c>
      <c r="H27" s="86">
        <v>1</v>
      </c>
      <c r="I27" s="70"/>
      <c r="J27" s="87">
        <f t="shared" si="0"/>
        <v>0</v>
      </c>
    </row>
    <row r="28" spans="1:10" ht="51" outlineLevel="1" x14ac:dyDescent="0.2">
      <c r="A28" s="80">
        <v>24</v>
      </c>
      <c r="B28" s="80"/>
      <c r="C28" s="93" t="s">
        <v>51</v>
      </c>
      <c r="D28" s="113"/>
      <c r="E28" s="113"/>
      <c r="F28" s="85" t="s">
        <v>60</v>
      </c>
      <c r="G28" s="86" t="s">
        <v>6</v>
      </c>
      <c r="H28" s="86">
        <v>1</v>
      </c>
      <c r="I28" s="70"/>
      <c r="J28" s="87">
        <f t="shared" si="0"/>
        <v>0</v>
      </c>
    </row>
    <row r="29" spans="1:10" ht="51" outlineLevel="1" x14ac:dyDescent="0.2">
      <c r="A29" s="80">
        <v>25</v>
      </c>
      <c r="B29" s="80"/>
      <c r="C29" s="93" t="s">
        <v>51</v>
      </c>
      <c r="D29" s="113"/>
      <c r="E29" s="113"/>
      <c r="F29" s="85" t="s">
        <v>61</v>
      </c>
      <c r="G29" s="86" t="s">
        <v>6</v>
      </c>
      <c r="H29" s="86">
        <v>1</v>
      </c>
      <c r="I29" s="70"/>
      <c r="J29" s="87">
        <f t="shared" si="0"/>
        <v>0</v>
      </c>
    </row>
    <row r="30" spans="1:10" ht="38.25" outlineLevel="1" x14ac:dyDescent="0.2">
      <c r="A30" s="80">
        <v>26</v>
      </c>
      <c r="B30" s="80"/>
      <c r="C30" s="93" t="s">
        <v>51</v>
      </c>
      <c r="D30" s="113"/>
      <c r="E30" s="113"/>
      <c r="F30" s="85" t="s">
        <v>62</v>
      </c>
      <c r="G30" s="86" t="s">
        <v>6</v>
      </c>
      <c r="H30" s="86">
        <v>2</v>
      </c>
      <c r="I30" s="70"/>
      <c r="J30" s="87">
        <f t="shared" si="0"/>
        <v>0</v>
      </c>
    </row>
    <row r="31" spans="1:10" outlineLevel="1" x14ac:dyDescent="0.2">
      <c r="A31" s="80">
        <v>27</v>
      </c>
      <c r="B31" s="80"/>
      <c r="C31" s="93" t="s">
        <v>53</v>
      </c>
      <c r="D31" s="113"/>
      <c r="E31" s="113"/>
      <c r="F31" s="85" t="s">
        <v>63</v>
      </c>
      <c r="G31" s="86" t="s">
        <v>6</v>
      </c>
      <c r="H31" s="86">
        <v>2</v>
      </c>
      <c r="I31" s="70"/>
      <c r="J31" s="87">
        <f t="shared" si="0"/>
        <v>0</v>
      </c>
    </row>
    <row r="32" spans="1:10" outlineLevel="1" x14ac:dyDescent="0.2">
      <c r="A32" s="80">
        <v>28</v>
      </c>
      <c r="B32" s="80"/>
      <c r="C32" s="84" t="s">
        <v>64</v>
      </c>
      <c r="D32" s="113"/>
      <c r="E32" s="113"/>
      <c r="F32" s="85" t="s">
        <v>104</v>
      </c>
      <c r="G32" s="86" t="s">
        <v>6</v>
      </c>
      <c r="H32" s="86">
        <v>1</v>
      </c>
      <c r="I32" s="70"/>
      <c r="J32" s="87">
        <f t="shared" si="0"/>
        <v>0</v>
      </c>
    </row>
    <row r="33" spans="1:10" ht="18" customHeight="1" x14ac:dyDescent="0.2">
      <c r="A33" s="80">
        <v>29</v>
      </c>
      <c r="B33" s="81"/>
      <c r="C33" s="82" t="s">
        <v>13</v>
      </c>
      <c r="D33" s="81"/>
      <c r="E33" s="81"/>
      <c r="F33" s="81"/>
      <c r="G33" s="81"/>
      <c r="H33" s="81"/>
      <c r="I33" s="81"/>
      <c r="J33" s="83">
        <f>SUM(J34:J38)</f>
        <v>0</v>
      </c>
    </row>
    <row r="34" spans="1:10" ht="242.25" outlineLevel="1" x14ac:dyDescent="0.2">
      <c r="A34" s="80">
        <v>30</v>
      </c>
      <c r="B34" s="80"/>
      <c r="C34" s="84" t="s">
        <v>28</v>
      </c>
      <c r="D34" s="107"/>
      <c r="E34" s="107"/>
      <c r="F34" s="85" t="s">
        <v>105</v>
      </c>
      <c r="G34" s="86" t="s">
        <v>6</v>
      </c>
      <c r="H34" s="86">
        <v>1</v>
      </c>
      <c r="I34" s="70"/>
      <c r="J34" s="87">
        <f>I34*H34</f>
        <v>0</v>
      </c>
    </row>
    <row r="35" spans="1:10" ht="70.5" customHeight="1" outlineLevel="1" x14ac:dyDescent="0.2">
      <c r="A35" s="80">
        <v>31</v>
      </c>
      <c r="B35" s="80"/>
      <c r="C35" s="84" t="s">
        <v>65</v>
      </c>
      <c r="D35" s="112"/>
      <c r="E35" s="112"/>
      <c r="F35" s="85" t="s">
        <v>66</v>
      </c>
      <c r="G35" s="86" t="s">
        <v>6</v>
      </c>
      <c r="H35" s="86">
        <v>1</v>
      </c>
      <c r="I35" s="70"/>
      <c r="J35" s="87">
        <f>I35*H35</f>
        <v>0</v>
      </c>
    </row>
    <row r="36" spans="1:10" ht="70.5" customHeight="1" outlineLevel="1" x14ac:dyDescent="0.2">
      <c r="A36" s="80">
        <v>32</v>
      </c>
      <c r="B36" s="80"/>
      <c r="C36" s="84" t="s">
        <v>67</v>
      </c>
      <c r="D36" s="112"/>
      <c r="E36" s="112"/>
      <c r="F36" s="85" t="s">
        <v>69</v>
      </c>
      <c r="G36" s="86" t="s">
        <v>6</v>
      </c>
      <c r="H36" s="86">
        <v>4</v>
      </c>
      <c r="I36" s="70"/>
      <c r="J36" s="87">
        <f>I36*H36</f>
        <v>0</v>
      </c>
    </row>
    <row r="37" spans="1:10" ht="70.5" customHeight="1" outlineLevel="1" x14ac:dyDescent="0.2">
      <c r="A37" s="80">
        <v>33</v>
      </c>
      <c r="B37" s="80"/>
      <c r="C37" s="84" t="s">
        <v>68</v>
      </c>
      <c r="D37" s="112"/>
      <c r="E37" s="112"/>
      <c r="F37" s="85" t="s">
        <v>70</v>
      </c>
      <c r="G37" s="86" t="s">
        <v>6</v>
      </c>
      <c r="H37" s="86">
        <v>3</v>
      </c>
      <c r="I37" s="70"/>
      <c r="J37" s="87">
        <f>I37*H37</f>
        <v>0</v>
      </c>
    </row>
    <row r="38" spans="1:10" ht="204" outlineLevel="1" x14ac:dyDescent="0.2">
      <c r="A38" s="80">
        <v>34</v>
      </c>
      <c r="B38" s="80"/>
      <c r="C38" s="84" t="s">
        <v>71</v>
      </c>
      <c r="D38" s="107"/>
      <c r="E38" s="107"/>
      <c r="F38" s="85" t="s">
        <v>72</v>
      </c>
      <c r="G38" s="86" t="s">
        <v>6</v>
      </c>
      <c r="H38" s="86">
        <v>1</v>
      </c>
      <c r="I38" s="70"/>
      <c r="J38" s="87">
        <f>I38*H38</f>
        <v>0</v>
      </c>
    </row>
    <row r="39" spans="1:10" ht="18" customHeight="1" x14ac:dyDescent="0.2">
      <c r="A39" s="80">
        <v>35</v>
      </c>
      <c r="B39" s="81"/>
      <c r="C39" s="82" t="s">
        <v>25</v>
      </c>
      <c r="D39" s="81"/>
      <c r="E39" s="81"/>
      <c r="F39" s="81"/>
      <c r="G39" s="81"/>
      <c r="H39" s="81"/>
      <c r="I39" s="81"/>
      <c r="J39" s="83">
        <f>SUM(J40:J41)</f>
        <v>0</v>
      </c>
    </row>
    <row r="40" spans="1:10" s="60" customFormat="1" ht="43.5" customHeight="1" outlineLevel="1" x14ac:dyDescent="0.2">
      <c r="A40" s="80">
        <v>36</v>
      </c>
      <c r="B40" s="88"/>
      <c r="C40" s="92" t="s">
        <v>75</v>
      </c>
      <c r="D40" s="109"/>
      <c r="E40" s="110"/>
      <c r="F40" s="92" t="s">
        <v>74</v>
      </c>
      <c r="G40" s="91" t="s">
        <v>6</v>
      </c>
      <c r="H40" s="91">
        <v>1</v>
      </c>
      <c r="I40" s="70"/>
      <c r="J40" s="87">
        <f>I40*H40</f>
        <v>0</v>
      </c>
    </row>
    <row r="41" spans="1:10" ht="104.25" customHeight="1" outlineLevel="1" x14ac:dyDescent="0.2">
      <c r="A41" s="80">
        <v>37</v>
      </c>
      <c r="B41" s="80"/>
      <c r="C41" s="84" t="s">
        <v>73</v>
      </c>
      <c r="D41" s="107"/>
      <c r="E41" s="107"/>
      <c r="F41" s="85" t="s">
        <v>106</v>
      </c>
      <c r="G41" s="86" t="s">
        <v>6</v>
      </c>
      <c r="H41" s="86">
        <v>2</v>
      </c>
      <c r="I41" s="70"/>
      <c r="J41" s="87">
        <f>I41*H41</f>
        <v>0</v>
      </c>
    </row>
    <row r="42" spans="1:10" ht="18" customHeight="1" x14ac:dyDescent="0.2">
      <c r="A42" s="80">
        <v>38</v>
      </c>
      <c r="B42" s="81"/>
      <c r="C42" s="82" t="s">
        <v>24</v>
      </c>
      <c r="D42" s="81"/>
      <c r="E42" s="81"/>
      <c r="F42" s="81"/>
      <c r="G42" s="81"/>
      <c r="H42" s="81"/>
      <c r="I42" s="81"/>
      <c r="J42" s="83">
        <f>SUM(J43:J48)</f>
        <v>0</v>
      </c>
    </row>
    <row r="43" spans="1:10" s="60" customFormat="1" ht="51" outlineLevel="1" x14ac:dyDescent="0.2">
      <c r="A43" s="80">
        <v>39</v>
      </c>
      <c r="B43" s="88"/>
      <c r="C43" s="89" t="s">
        <v>117</v>
      </c>
      <c r="D43" s="111"/>
      <c r="E43" s="110"/>
      <c r="F43" s="90" t="s">
        <v>118</v>
      </c>
      <c r="G43" s="91" t="s">
        <v>6</v>
      </c>
      <c r="H43" s="91">
        <v>1</v>
      </c>
      <c r="I43" s="70"/>
      <c r="J43" s="87">
        <f t="shared" ref="J43:J48" si="1">I43*H43</f>
        <v>0</v>
      </c>
    </row>
    <row r="44" spans="1:10" s="60" customFormat="1" ht="63.75" outlineLevel="1" x14ac:dyDescent="0.2">
      <c r="A44" s="80">
        <v>40</v>
      </c>
      <c r="B44" s="88"/>
      <c r="C44" s="89" t="s">
        <v>119</v>
      </c>
      <c r="D44" s="111"/>
      <c r="E44" s="110"/>
      <c r="F44" s="90" t="s">
        <v>120</v>
      </c>
      <c r="G44" s="91" t="s">
        <v>6</v>
      </c>
      <c r="H44" s="91">
        <v>1</v>
      </c>
      <c r="I44" s="70"/>
      <c r="J44" s="87">
        <f t="shared" si="1"/>
        <v>0</v>
      </c>
    </row>
    <row r="45" spans="1:10" s="60" customFormat="1" ht="25.5" outlineLevel="1" x14ac:dyDescent="0.2">
      <c r="A45" s="80">
        <v>41</v>
      </c>
      <c r="B45" s="88"/>
      <c r="C45" s="89" t="s">
        <v>77</v>
      </c>
      <c r="D45" s="114"/>
      <c r="E45" s="115"/>
      <c r="F45" s="103" t="s">
        <v>110</v>
      </c>
      <c r="G45" s="91" t="s">
        <v>6</v>
      </c>
      <c r="H45" s="91">
        <v>1</v>
      </c>
      <c r="I45" s="70"/>
      <c r="J45" s="87">
        <f t="shared" si="1"/>
        <v>0</v>
      </c>
    </row>
    <row r="46" spans="1:10" s="60" customFormat="1" ht="38.25" outlineLevel="1" x14ac:dyDescent="0.2">
      <c r="A46" s="80">
        <v>42</v>
      </c>
      <c r="B46" s="88"/>
      <c r="C46" s="89" t="s">
        <v>76</v>
      </c>
      <c r="D46" s="114"/>
      <c r="E46" s="115"/>
      <c r="F46" s="103" t="s">
        <v>109</v>
      </c>
      <c r="G46" s="91" t="s">
        <v>6</v>
      </c>
      <c r="H46" s="91">
        <v>4</v>
      </c>
      <c r="I46" s="70"/>
      <c r="J46" s="87">
        <f t="shared" si="1"/>
        <v>0</v>
      </c>
    </row>
    <row r="47" spans="1:10" s="60" customFormat="1" ht="63.75" outlineLevel="1" x14ac:dyDescent="0.2">
      <c r="A47" s="80">
        <v>43</v>
      </c>
      <c r="B47" s="88"/>
      <c r="C47" s="89" t="s">
        <v>78</v>
      </c>
      <c r="D47" s="114"/>
      <c r="E47" s="115"/>
      <c r="F47" s="103" t="s">
        <v>108</v>
      </c>
      <c r="G47" s="91" t="s">
        <v>6</v>
      </c>
      <c r="H47" s="91">
        <v>1</v>
      </c>
      <c r="I47" s="70"/>
      <c r="J47" s="87">
        <f t="shared" si="1"/>
        <v>0</v>
      </c>
    </row>
    <row r="48" spans="1:10" s="60" customFormat="1" ht="76.5" outlineLevel="1" x14ac:dyDescent="0.2">
      <c r="A48" s="80">
        <v>44</v>
      </c>
      <c r="B48" s="88"/>
      <c r="C48" s="89" t="s">
        <v>79</v>
      </c>
      <c r="D48" s="114"/>
      <c r="E48" s="115"/>
      <c r="F48" s="103" t="s">
        <v>107</v>
      </c>
      <c r="G48" s="91" t="s">
        <v>6</v>
      </c>
      <c r="H48" s="91">
        <v>4</v>
      </c>
      <c r="I48" s="70"/>
      <c r="J48" s="87">
        <f t="shared" si="1"/>
        <v>0</v>
      </c>
    </row>
    <row r="49" spans="1:10" ht="18" customHeight="1" x14ac:dyDescent="0.2">
      <c r="A49" s="80">
        <v>45</v>
      </c>
      <c r="B49" s="81"/>
      <c r="C49" s="82" t="s">
        <v>26</v>
      </c>
      <c r="D49" s="81"/>
      <c r="E49" s="81"/>
      <c r="F49" s="81"/>
      <c r="G49" s="81"/>
      <c r="H49" s="81"/>
      <c r="I49" s="81"/>
      <c r="J49" s="83">
        <f>SUM(J50:J52)</f>
        <v>0</v>
      </c>
    </row>
    <row r="50" spans="1:10" s="60" customFormat="1" ht="25.5" outlineLevel="1" x14ac:dyDescent="0.2">
      <c r="A50" s="80">
        <v>46</v>
      </c>
      <c r="B50" s="88"/>
      <c r="C50" s="92" t="s">
        <v>80</v>
      </c>
      <c r="D50" s="114"/>
      <c r="E50" s="115"/>
      <c r="F50" s="92" t="s">
        <v>90</v>
      </c>
      <c r="G50" s="86" t="s">
        <v>10</v>
      </c>
      <c r="H50" s="91">
        <v>1</v>
      </c>
      <c r="I50" s="70"/>
      <c r="J50" s="87">
        <f>I50*H50</f>
        <v>0</v>
      </c>
    </row>
    <row r="51" spans="1:10" ht="30" customHeight="1" outlineLevel="1" x14ac:dyDescent="0.2">
      <c r="A51" s="80">
        <v>47</v>
      </c>
      <c r="B51" s="80"/>
      <c r="C51" s="84" t="s">
        <v>81</v>
      </c>
      <c r="D51" s="113"/>
      <c r="E51" s="113"/>
      <c r="F51" s="85" t="s">
        <v>82</v>
      </c>
      <c r="G51" s="86" t="s">
        <v>10</v>
      </c>
      <c r="H51" s="86">
        <v>1</v>
      </c>
      <c r="I51" s="70"/>
      <c r="J51" s="87">
        <f>I51*H51</f>
        <v>0</v>
      </c>
    </row>
    <row r="52" spans="1:10" ht="30" customHeight="1" outlineLevel="1" x14ac:dyDescent="0.2">
      <c r="A52" s="80">
        <v>48</v>
      </c>
      <c r="B52" s="80"/>
      <c r="C52" s="84" t="s">
        <v>83</v>
      </c>
      <c r="D52" s="113"/>
      <c r="E52" s="113"/>
      <c r="F52" s="85" t="s">
        <v>84</v>
      </c>
      <c r="G52" s="86" t="s">
        <v>6</v>
      </c>
      <c r="H52" s="86">
        <v>1</v>
      </c>
      <c r="I52" s="70"/>
      <c r="J52" s="87">
        <f>I52*H52</f>
        <v>0</v>
      </c>
    </row>
    <row r="53" spans="1:10" ht="18" customHeight="1" x14ac:dyDescent="0.2">
      <c r="A53" s="80">
        <v>49</v>
      </c>
      <c r="B53" s="81"/>
      <c r="C53" s="82" t="s">
        <v>7</v>
      </c>
      <c r="D53" s="81"/>
      <c r="E53" s="81"/>
      <c r="F53" s="81"/>
      <c r="G53" s="81"/>
      <c r="H53" s="81"/>
      <c r="I53" s="81"/>
      <c r="J53" s="83">
        <f>SUM(J54:J55)</f>
        <v>0</v>
      </c>
    </row>
    <row r="54" spans="1:10" ht="30" customHeight="1" outlineLevel="1" x14ac:dyDescent="0.2">
      <c r="A54" s="80">
        <v>50</v>
      </c>
      <c r="B54" s="80"/>
      <c r="C54" s="84" t="s">
        <v>11</v>
      </c>
      <c r="D54" s="113"/>
      <c r="E54" s="113"/>
      <c r="F54" s="85" t="s">
        <v>18</v>
      </c>
      <c r="G54" s="86" t="s">
        <v>10</v>
      </c>
      <c r="H54" s="86">
        <v>1</v>
      </c>
      <c r="I54" s="70"/>
      <c r="J54" s="87">
        <f>I54*H54</f>
        <v>0</v>
      </c>
    </row>
    <row r="55" spans="1:10" ht="30" customHeight="1" outlineLevel="1" x14ac:dyDescent="0.2">
      <c r="A55" s="80">
        <v>51</v>
      </c>
      <c r="B55" s="80"/>
      <c r="C55" s="84" t="s">
        <v>85</v>
      </c>
      <c r="D55" s="113"/>
      <c r="E55" s="113"/>
      <c r="F55" s="85" t="s">
        <v>86</v>
      </c>
      <c r="G55" s="86" t="s">
        <v>10</v>
      </c>
      <c r="H55" s="86">
        <v>1</v>
      </c>
      <c r="I55" s="70"/>
      <c r="J55" s="87">
        <f>I55*H55</f>
        <v>0</v>
      </c>
    </row>
    <row r="56" spans="1:10" ht="13.5" thickBot="1" x14ac:dyDescent="0.25">
      <c r="A56" s="94"/>
      <c r="B56" s="94"/>
      <c r="C56" s="94"/>
      <c r="D56" s="94"/>
      <c r="E56" s="95"/>
      <c r="F56" s="94"/>
      <c r="G56" s="96"/>
      <c r="H56" s="96"/>
      <c r="I56" s="94"/>
      <c r="J56" s="94"/>
    </row>
    <row r="57" spans="1:10" ht="23.25" customHeight="1" x14ac:dyDescent="0.25">
      <c r="A57" s="97"/>
      <c r="B57" s="97"/>
      <c r="C57" s="98" t="s">
        <v>14</v>
      </c>
      <c r="D57" s="97"/>
      <c r="E57" s="99"/>
      <c r="F57" s="97"/>
      <c r="G57" s="100"/>
      <c r="H57" s="100"/>
      <c r="I57" s="97"/>
      <c r="J57" s="101">
        <f>SUM(J53,J49,J42,J39,J33,J10,J5)</f>
        <v>0</v>
      </c>
    </row>
    <row r="60" spans="1:10" collapsed="1" x14ac:dyDescent="0.2"/>
    <row r="69" collapsed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15" customHeight="1" x14ac:dyDescent="0.2"/>
    <row r="90" ht="24.95" customHeight="1" x14ac:dyDescent="0.2"/>
    <row r="91" ht="18" customHeight="1" x14ac:dyDescent="0.2"/>
    <row r="92" ht="24.95" customHeight="1" x14ac:dyDescent="0.2"/>
    <row r="93" ht="24.95" customHeight="1" x14ac:dyDescent="0.2"/>
  </sheetData>
  <sheetProtection algorithmName="SHA-512" hashValue="GTvbK1S3iyLGgg6rccxACISh2ASRspxRKgcA/rUlkBYSxxWiteMj+ZpeDyLJ0wlNqW7k4y4CnlA3c7a8Ul8uUw==" saltValue="6eVTlR7o9sJAWLtrjQch+g==" spinCount="100000" sheet="1"/>
  <autoFilter ref="A2:J93" xr:uid="{00000000-0009-0000-0000-000004000000}"/>
  <dataConsolidate/>
  <phoneticPr fontId="0" type="noConversion"/>
  <hyperlinks>
    <hyperlink ref="E62" r:id="rId1" display="DXP 44 HD 4K" xr:uid="{00000000-0004-0000-0400-000000000000}"/>
    <hyperlink ref="E64" r:id="rId2" display="DTP HDMI 4K 230 Tx" xr:uid="{00000000-0004-0000-0400-000001000000}"/>
    <hyperlink ref="E65" r:id="rId3" display="DTP HDMI 4K 230 Rx" xr:uid="{00000000-0004-0000-0400-000002000000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&amp;C&amp;P/&amp;N</oddFooter>
  </headerFooter>
  <rowBreaks count="1" manualBreakCount="1">
    <brk id="88" max="14" man="1"/>
  </rowBreaks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  <outlinePr summaryBelow="0"/>
    <pageSetUpPr fitToPage="1"/>
  </sheetPr>
  <dimension ref="A1:J54"/>
  <sheetViews>
    <sheetView view="pageBreakPreview" zoomScale="85" zoomScaleNormal="70" zoomScaleSheetLayoutView="85" workbookViewId="0">
      <pane ySplit="4" topLeftCell="A5" activePane="bottomLeft" state="frozen"/>
      <selection activeCell="H6" sqref="H6"/>
      <selection pane="bottomLeft" activeCell="D15" sqref="D15"/>
    </sheetView>
  </sheetViews>
  <sheetFormatPr defaultRowHeight="12.75" outlineLevelRow="1" x14ac:dyDescent="0.2"/>
  <cols>
    <col min="1" max="1" width="8.5703125" style="31" customWidth="1"/>
    <col min="2" max="2" width="13" style="31" customWidth="1"/>
    <col min="3" max="3" width="21.5703125" style="31" customWidth="1"/>
    <col min="4" max="4" width="16" style="31" bestFit="1" customWidth="1"/>
    <col min="5" max="5" width="17" style="35" customWidth="1"/>
    <col min="6" max="6" width="51" style="31" customWidth="1"/>
    <col min="7" max="7" width="8" style="36" customWidth="1"/>
    <col min="8" max="8" width="6.7109375" style="36" customWidth="1"/>
    <col min="9" max="9" width="18.28515625" style="31" customWidth="1"/>
    <col min="10" max="10" width="20.28515625" style="31" bestFit="1" customWidth="1"/>
    <col min="11" max="16384" width="9.140625" style="31"/>
  </cols>
  <sheetData>
    <row r="1" spans="1:10" s="65" customFormat="1" ht="29.25" customHeight="1" x14ac:dyDescent="0.25">
      <c r="C1" s="64"/>
      <c r="D1" s="64"/>
      <c r="E1" s="64"/>
      <c r="F1" s="64"/>
      <c r="G1" s="64"/>
      <c r="H1" s="64"/>
      <c r="I1" s="64"/>
      <c r="J1" s="64"/>
    </row>
    <row r="2" spans="1:10" ht="57.75" customHeight="1" x14ac:dyDescent="0.2">
      <c r="A2" s="71" t="s">
        <v>0</v>
      </c>
      <c r="B2" s="71" t="s">
        <v>19</v>
      </c>
      <c r="C2" s="72" t="s">
        <v>5</v>
      </c>
      <c r="D2" s="72" t="s">
        <v>16</v>
      </c>
      <c r="E2" s="71" t="s">
        <v>20</v>
      </c>
      <c r="F2" s="72" t="s">
        <v>22</v>
      </c>
      <c r="G2" s="73" t="s">
        <v>21</v>
      </c>
      <c r="H2" s="73" t="s">
        <v>15</v>
      </c>
      <c r="I2" s="71" t="s">
        <v>2</v>
      </c>
      <c r="J2" s="71" t="s">
        <v>17</v>
      </c>
    </row>
    <row r="3" spans="1:10" ht="18" customHeight="1" x14ac:dyDescent="0.2">
      <c r="A3" s="74"/>
      <c r="B3" s="75"/>
      <c r="C3" s="76" t="s">
        <v>89</v>
      </c>
      <c r="D3" s="75"/>
      <c r="E3" s="75"/>
      <c r="F3" s="75"/>
      <c r="G3" s="75"/>
      <c r="H3" s="75"/>
      <c r="I3" s="75"/>
      <c r="J3" s="75"/>
    </row>
    <row r="4" spans="1:10" ht="18" customHeight="1" x14ac:dyDescent="0.2">
      <c r="A4" s="77"/>
      <c r="B4" s="78"/>
      <c r="C4" s="79"/>
      <c r="D4" s="78"/>
      <c r="E4" s="78"/>
      <c r="F4" s="78"/>
      <c r="G4" s="78"/>
      <c r="H4" s="78"/>
      <c r="I4" s="78"/>
      <c r="J4" s="78"/>
    </row>
    <row r="5" spans="1:10" ht="18" customHeight="1" x14ac:dyDescent="0.2">
      <c r="A5" s="80">
        <v>1</v>
      </c>
      <c r="B5" s="81"/>
      <c r="C5" s="82" t="s">
        <v>13</v>
      </c>
      <c r="D5" s="81"/>
      <c r="E5" s="81"/>
      <c r="F5" s="81"/>
      <c r="G5" s="81"/>
      <c r="H5" s="81"/>
      <c r="I5" s="81"/>
      <c r="J5" s="83">
        <f>SUM(J6:J6)</f>
        <v>0</v>
      </c>
    </row>
    <row r="6" spans="1:10" ht="63.75" outlineLevel="1" x14ac:dyDescent="0.2">
      <c r="A6" s="80">
        <v>2</v>
      </c>
      <c r="B6" s="80"/>
      <c r="C6" s="84" t="s">
        <v>28</v>
      </c>
      <c r="D6" s="107"/>
      <c r="E6" s="107"/>
      <c r="F6" s="85" t="s">
        <v>121</v>
      </c>
      <c r="G6" s="86" t="s">
        <v>6</v>
      </c>
      <c r="H6" s="86">
        <v>1</v>
      </c>
      <c r="I6" s="70"/>
      <c r="J6" s="87">
        <f>I6*H6</f>
        <v>0</v>
      </c>
    </row>
    <row r="7" spans="1:10" ht="18" customHeight="1" x14ac:dyDescent="0.2">
      <c r="A7" s="80">
        <v>3</v>
      </c>
      <c r="B7" s="81"/>
      <c r="C7" s="82" t="s">
        <v>24</v>
      </c>
      <c r="D7" s="81"/>
      <c r="E7" s="81"/>
      <c r="F7" s="81"/>
      <c r="G7" s="81"/>
      <c r="H7" s="81"/>
      <c r="I7" s="81"/>
      <c r="J7" s="83">
        <f>SUM(J8:J9)</f>
        <v>0</v>
      </c>
    </row>
    <row r="8" spans="1:10" s="60" customFormat="1" ht="38.25" outlineLevel="1" x14ac:dyDescent="0.2">
      <c r="A8" s="80">
        <v>4</v>
      </c>
      <c r="B8" s="88"/>
      <c r="C8" s="89" t="s">
        <v>87</v>
      </c>
      <c r="D8" s="114"/>
      <c r="E8" s="115"/>
      <c r="F8" s="102" t="s">
        <v>122</v>
      </c>
      <c r="G8" s="91" t="s">
        <v>6</v>
      </c>
      <c r="H8" s="91">
        <v>1</v>
      </c>
      <c r="I8" s="70"/>
      <c r="J8" s="87">
        <f>I8*H8</f>
        <v>0</v>
      </c>
    </row>
    <row r="9" spans="1:10" s="60" customFormat="1" ht="25.5" outlineLevel="1" x14ac:dyDescent="0.2">
      <c r="A9" s="80">
        <v>5</v>
      </c>
      <c r="B9" s="88"/>
      <c r="C9" s="89" t="s">
        <v>77</v>
      </c>
      <c r="D9" s="114"/>
      <c r="E9" s="115"/>
      <c r="F9" s="103" t="s">
        <v>110</v>
      </c>
      <c r="G9" s="91" t="s">
        <v>6</v>
      </c>
      <c r="H9" s="91">
        <v>1</v>
      </c>
      <c r="I9" s="70"/>
      <c r="J9" s="87">
        <f>I9*H9</f>
        <v>0</v>
      </c>
    </row>
    <row r="10" spans="1:10" s="60" customFormat="1" ht="63.75" outlineLevel="1" x14ac:dyDescent="0.2">
      <c r="A10" s="80">
        <v>6</v>
      </c>
      <c r="B10" s="88"/>
      <c r="C10" s="89" t="s">
        <v>78</v>
      </c>
      <c r="D10" s="114"/>
      <c r="E10" s="115"/>
      <c r="F10" s="103" t="s">
        <v>108</v>
      </c>
      <c r="G10" s="91" t="s">
        <v>6</v>
      </c>
      <c r="H10" s="91">
        <v>1</v>
      </c>
      <c r="I10" s="70"/>
      <c r="J10" s="87">
        <f>I10*H10</f>
        <v>0</v>
      </c>
    </row>
    <row r="11" spans="1:10" ht="18" customHeight="1" x14ac:dyDescent="0.2">
      <c r="A11" s="80">
        <v>7</v>
      </c>
      <c r="B11" s="81"/>
      <c r="C11" s="82" t="s">
        <v>26</v>
      </c>
      <c r="D11" s="81"/>
      <c r="E11" s="81"/>
      <c r="F11" s="81"/>
      <c r="G11" s="81"/>
      <c r="H11" s="81"/>
      <c r="I11" s="81"/>
      <c r="J11" s="83">
        <f>SUM(J12:J13)</f>
        <v>0</v>
      </c>
    </row>
    <row r="12" spans="1:10" s="60" customFormat="1" outlineLevel="1" x14ac:dyDescent="0.2">
      <c r="A12" s="80">
        <v>8</v>
      </c>
      <c r="B12" s="88"/>
      <c r="C12" s="92" t="s">
        <v>80</v>
      </c>
      <c r="D12" s="114"/>
      <c r="E12" s="115"/>
      <c r="F12" s="92" t="s">
        <v>88</v>
      </c>
      <c r="G12" s="86" t="s">
        <v>10</v>
      </c>
      <c r="H12" s="91">
        <v>1</v>
      </c>
      <c r="I12" s="70"/>
      <c r="J12" s="87">
        <f>I12*H12</f>
        <v>0</v>
      </c>
    </row>
    <row r="13" spans="1:10" ht="30" customHeight="1" outlineLevel="1" x14ac:dyDescent="0.2">
      <c r="A13" s="80">
        <v>9</v>
      </c>
      <c r="B13" s="80"/>
      <c r="C13" s="84" t="s">
        <v>83</v>
      </c>
      <c r="D13" s="113"/>
      <c r="E13" s="113"/>
      <c r="F13" s="85" t="s">
        <v>115</v>
      </c>
      <c r="G13" s="86" t="s">
        <v>6</v>
      </c>
      <c r="H13" s="86">
        <v>3</v>
      </c>
      <c r="I13" s="70"/>
      <c r="J13" s="87">
        <f>I13*H13</f>
        <v>0</v>
      </c>
    </row>
    <row r="14" spans="1:10" ht="18" customHeight="1" x14ac:dyDescent="0.2">
      <c r="A14" s="80">
        <v>10</v>
      </c>
      <c r="B14" s="81"/>
      <c r="C14" s="82" t="s">
        <v>7</v>
      </c>
      <c r="D14" s="81"/>
      <c r="E14" s="81"/>
      <c r="F14" s="81"/>
      <c r="G14" s="81"/>
      <c r="H14" s="81"/>
      <c r="I14" s="81"/>
      <c r="J14" s="83">
        <f>SUM(J15:J16)</f>
        <v>0</v>
      </c>
    </row>
    <row r="15" spans="1:10" ht="30" customHeight="1" outlineLevel="1" x14ac:dyDescent="0.2">
      <c r="A15" s="80">
        <v>11</v>
      </c>
      <c r="B15" s="80"/>
      <c r="C15" s="84" t="s">
        <v>11</v>
      </c>
      <c r="D15" s="113"/>
      <c r="E15" s="113"/>
      <c r="F15" s="85" t="s">
        <v>18</v>
      </c>
      <c r="G15" s="86" t="s">
        <v>10</v>
      </c>
      <c r="H15" s="86">
        <v>1</v>
      </c>
      <c r="I15" s="70"/>
      <c r="J15" s="87">
        <f>I15*H15</f>
        <v>0</v>
      </c>
    </row>
    <row r="16" spans="1:10" ht="30" customHeight="1" outlineLevel="1" x14ac:dyDescent="0.2">
      <c r="A16" s="80">
        <v>12</v>
      </c>
      <c r="B16" s="80"/>
      <c r="C16" s="84" t="s">
        <v>85</v>
      </c>
      <c r="D16" s="113"/>
      <c r="E16" s="113"/>
      <c r="F16" s="85" t="s">
        <v>86</v>
      </c>
      <c r="G16" s="86" t="s">
        <v>10</v>
      </c>
      <c r="H16" s="86">
        <v>1</v>
      </c>
      <c r="I16" s="70"/>
      <c r="J16" s="87">
        <f>I16*H16</f>
        <v>0</v>
      </c>
    </row>
    <row r="17" spans="1:10" ht="13.5" thickBot="1" x14ac:dyDescent="0.25">
      <c r="A17" s="94"/>
      <c r="B17" s="94"/>
      <c r="C17" s="94"/>
      <c r="D17" s="94"/>
      <c r="E17" s="95"/>
      <c r="F17" s="94"/>
      <c r="G17" s="96"/>
      <c r="H17" s="96"/>
      <c r="I17" s="94"/>
      <c r="J17" s="94"/>
    </row>
    <row r="18" spans="1:10" ht="23.25" customHeight="1" x14ac:dyDescent="0.25">
      <c r="A18" s="97"/>
      <c r="B18" s="97"/>
      <c r="C18" s="98" t="s">
        <v>14</v>
      </c>
      <c r="D18" s="97"/>
      <c r="E18" s="99"/>
      <c r="F18" s="97"/>
      <c r="G18" s="100"/>
      <c r="H18" s="100"/>
      <c r="I18" s="97"/>
      <c r="J18" s="101">
        <f>SUM(J14,J7,J5)</f>
        <v>0</v>
      </c>
    </row>
    <row r="21" spans="1:10" collapsed="1" x14ac:dyDescent="0.2"/>
    <row r="30" spans="1:10" collapsed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15" customHeight="1" x14ac:dyDescent="0.2"/>
    <row r="51" ht="24.95" customHeight="1" x14ac:dyDescent="0.2"/>
    <row r="52" ht="18" customHeight="1" x14ac:dyDescent="0.2"/>
    <row r="53" ht="24.95" customHeight="1" x14ac:dyDescent="0.2"/>
    <row r="54" ht="24.95" customHeight="1" x14ac:dyDescent="0.2"/>
  </sheetData>
  <sheetProtection algorithmName="SHA-512" hashValue="wlix6a4PmQreMkzdlXI32lxCYZORhLifs+3BC+QYnYtw8YxQ/PrV03DhknpUYGN9Xm8H1c4BZ0wQb94qoW35Nw==" saltValue="3EVrsN3KAOwcAWMSXM9htg==" spinCount="100000" sheet="1" objects="1" scenarios="1"/>
  <autoFilter ref="A2:J54" xr:uid="{00000000-0009-0000-0000-000005000000}"/>
  <dataConsolidate/>
  <phoneticPr fontId="0" type="noConversion"/>
  <hyperlinks>
    <hyperlink ref="E23" r:id="rId1" display="DXP 44 HD 4K" xr:uid="{00000000-0004-0000-0500-000000000000}"/>
    <hyperlink ref="E25" r:id="rId2" display="DTP HDMI 4K 230 Tx" xr:uid="{00000000-0004-0000-0500-000001000000}"/>
    <hyperlink ref="E26" r:id="rId3" display="DTP HDMI 4K 230 Rx" xr:uid="{00000000-0004-0000-0500-000002000000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&amp;C&amp;P/&amp;N</oddFooter>
  </headerFooter>
  <rowBreaks count="1" manualBreakCount="1">
    <brk id="49" max="14" man="1"/>
  </rowBreaks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79998168889431442"/>
    <outlinePr summaryBelow="0"/>
    <pageSetUpPr fitToPage="1"/>
  </sheetPr>
  <dimension ref="A1:J51"/>
  <sheetViews>
    <sheetView view="pageBreakPreview" zoomScale="70" zoomScaleNormal="70" zoomScaleSheetLayoutView="70" workbookViewId="0">
      <pane ySplit="4" topLeftCell="A5" activePane="bottomLeft" state="frozen"/>
      <selection activeCell="H6" sqref="H6"/>
      <selection pane="bottomLeft" activeCell="B6" sqref="B6"/>
    </sheetView>
  </sheetViews>
  <sheetFormatPr defaultRowHeight="12.75" outlineLevelRow="1" x14ac:dyDescent="0.2"/>
  <cols>
    <col min="1" max="1" width="8.5703125" style="31" customWidth="1"/>
    <col min="2" max="2" width="13" style="31" customWidth="1"/>
    <col min="3" max="3" width="21.5703125" style="31" customWidth="1"/>
    <col min="4" max="4" width="16" style="31" bestFit="1" customWidth="1"/>
    <col min="5" max="5" width="17" style="35" customWidth="1"/>
    <col min="6" max="6" width="51" style="31" customWidth="1"/>
    <col min="7" max="7" width="8" style="36" customWidth="1"/>
    <col min="8" max="8" width="6.7109375" style="36" customWidth="1"/>
    <col min="9" max="9" width="18.28515625" style="31" customWidth="1"/>
    <col min="10" max="10" width="20.28515625" style="31" bestFit="1" customWidth="1"/>
    <col min="11" max="16384" width="9.140625" style="31"/>
  </cols>
  <sheetData>
    <row r="1" spans="1:10" s="65" customFormat="1" ht="29.25" customHeight="1" x14ac:dyDescent="0.25">
      <c r="C1" s="64"/>
      <c r="D1" s="64"/>
      <c r="E1" s="64"/>
      <c r="F1" s="64"/>
      <c r="G1" s="64"/>
      <c r="H1" s="64"/>
      <c r="I1" s="64"/>
      <c r="J1" s="64"/>
    </row>
    <row r="2" spans="1:10" ht="57.75" customHeight="1" x14ac:dyDescent="0.2">
      <c r="A2" s="71" t="s">
        <v>0</v>
      </c>
      <c r="B2" s="71" t="s">
        <v>19</v>
      </c>
      <c r="C2" s="72" t="s">
        <v>5</v>
      </c>
      <c r="D2" s="72" t="s">
        <v>16</v>
      </c>
      <c r="E2" s="71" t="s">
        <v>20</v>
      </c>
      <c r="F2" s="72" t="s">
        <v>22</v>
      </c>
      <c r="G2" s="73" t="s">
        <v>21</v>
      </c>
      <c r="H2" s="73" t="s">
        <v>15</v>
      </c>
      <c r="I2" s="71" t="s">
        <v>2</v>
      </c>
      <c r="J2" s="71" t="s">
        <v>17</v>
      </c>
    </row>
    <row r="3" spans="1:10" ht="18" customHeight="1" x14ac:dyDescent="0.2">
      <c r="A3" s="74"/>
      <c r="B3" s="75"/>
      <c r="C3" s="76" t="s">
        <v>94</v>
      </c>
      <c r="D3" s="75"/>
      <c r="E3" s="75"/>
      <c r="F3" s="75"/>
      <c r="G3" s="75"/>
      <c r="H3" s="75"/>
      <c r="I3" s="75"/>
      <c r="J3" s="75"/>
    </row>
    <row r="4" spans="1:10" ht="18" customHeight="1" x14ac:dyDescent="0.2">
      <c r="A4" s="77"/>
      <c r="B4" s="78"/>
      <c r="C4" s="79"/>
      <c r="D4" s="78"/>
      <c r="E4" s="78"/>
      <c r="F4" s="78"/>
      <c r="G4" s="78"/>
      <c r="H4" s="78"/>
      <c r="I4" s="78"/>
      <c r="J4" s="78"/>
    </row>
    <row r="5" spans="1:10" ht="18" customHeight="1" x14ac:dyDescent="0.2">
      <c r="A5" s="80">
        <v>1</v>
      </c>
      <c r="B5" s="81"/>
      <c r="C5" s="82" t="s">
        <v>13</v>
      </c>
      <c r="D5" s="81"/>
      <c r="E5" s="81"/>
      <c r="F5" s="81"/>
      <c r="G5" s="81"/>
      <c r="H5" s="81"/>
      <c r="I5" s="81"/>
      <c r="J5" s="83">
        <f>SUM(J6:J13)</f>
        <v>0</v>
      </c>
    </row>
    <row r="6" spans="1:10" ht="51" outlineLevel="1" x14ac:dyDescent="0.2">
      <c r="A6" s="80">
        <v>2</v>
      </c>
      <c r="B6" s="80"/>
      <c r="C6" s="84" t="s">
        <v>95</v>
      </c>
      <c r="D6" s="107"/>
      <c r="E6" s="107"/>
      <c r="F6" s="85" t="s">
        <v>113</v>
      </c>
      <c r="G6" s="86" t="s">
        <v>6</v>
      </c>
      <c r="H6" s="86">
        <v>2</v>
      </c>
      <c r="I6" s="70"/>
      <c r="J6" s="87">
        <f t="shared" ref="J6:J13" si="0">I6*H6</f>
        <v>0</v>
      </c>
    </row>
    <row r="7" spans="1:10" s="60" customFormat="1" ht="76.5" outlineLevel="1" x14ac:dyDescent="0.2">
      <c r="A7" s="80">
        <v>3</v>
      </c>
      <c r="B7" s="88"/>
      <c r="C7" s="89" t="s">
        <v>96</v>
      </c>
      <c r="D7" s="114"/>
      <c r="E7" s="115"/>
      <c r="F7" s="90" t="s">
        <v>112</v>
      </c>
      <c r="G7" s="91" t="s">
        <v>6</v>
      </c>
      <c r="H7" s="91">
        <v>2</v>
      </c>
      <c r="I7" s="70"/>
      <c r="J7" s="87">
        <f t="shared" si="0"/>
        <v>0</v>
      </c>
    </row>
    <row r="8" spans="1:10" s="60" customFormat="1" ht="38.25" outlineLevel="1" x14ac:dyDescent="0.2">
      <c r="A8" s="80">
        <v>4</v>
      </c>
      <c r="B8" s="88"/>
      <c r="C8" s="92" t="s">
        <v>116</v>
      </c>
      <c r="D8" s="109"/>
      <c r="E8" s="110"/>
      <c r="F8" s="92" t="s">
        <v>74</v>
      </c>
      <c r="G8" s="91" t="s">
        <v>6</v>
      </c>
      <c r="H8" s="91">
        <v>1</v>
      </c>
      <c r="I8" s="70"/>
      <c r="J8" s="87">
        <f t="shared" si="0"/>
        <v>0</v>
      </c>
    </row>
    <row r="9" spans="1:10" s="60" customFormat="1" ht="51" outlineLevel="1" x14ac:dyDescent="0.2">
      <c r="A9" s="80">
        <v>5</v>
      </c>
      <c r="B9" s="88"/>
      <c r="C9" s="92" t="s">
        <v>98</v>
      </c>
      <c r="D9" s="111"/>
      <c r="E9" s="110"/>
      <c r="F9" s="92" t="s">
        <v>111</v>
      </c>
      <c r="G9" s="86" t="s">
        <v>6</v>
      </c>
      <c r="H9" s="91">
        <v>1</v>
      </c>
      <c r="I9" s="70"/>
      <c r="J9" s="87">
        <f t="shared" si="0"/>
        <v>0</v>
      </c>
    </row>
    <row r="10" spans="1:10" ht="51" outlineLevel="1" x14ac:dyDescent="0.2">
      <c r="A10" s="80">
        <v>6</v>
      </c>
      <c r="B10" s="80"/>
      <c r="C10" s="92" t="s">
        <v>99</v>
      </c>
      <c r="D10" s="111"/>
      <c r="E10" s="110"/>
      <c r="F10" s="92" t="s">
        <v>114</v>
      </c>
      <c r="G10" s="86" t="s">
        <v>6</v>
      </c>
      <c r="H10" s="91">
        <v>1</v>
      </c>
      <c r="I10" s="70"/>
      <c r="J10" s="87">
        <f t="shared" si="0"/>
        <v>0</v>
      </c>
    </row>
    <row r="11" spans="1:10" ht="30" customHeight="1" outlineLevel="1" x14ac:dyDescent="0.2">
      <c r="A11" s="80">
        <v>7</v>
      </c>
      <c r="B11" s="80"/>
      <c r="C11" s="92" t="s">
        <v>82</v>
      </c>
      <c r="D11" s="114"/>
      <c r="E11" s="115"/>
      <c r="F11" s="92" t="s">
        <v>82</v>
      </c>
      <c r="G11" s="86" t="s">
        <v>10</v>
      </c>
      <c r="H11" s="91">
        <v>1</v>
      </c>
      <c r="I11" s="70"/>
      <c r="J11" s="87">
        <f t="shared" si="0"/>
        <v>0</v>
      </c>
    </row>
    <row r="12" spans="1:10" ht="30" customHeight="1" outlineLevel="1" x14ac:dyDescent="0.2">
      <c r="A12" s="80">
        <v>8</v>
      </c>
      <c r="B12" s="80"/>
      <c r="C12" s="92" t="s">
        <v>80</v>
      </c>
      <c r="D12" s="114"/>
      <c r="E12" s="115"/>
      <c r="F12" s="92" t="s">
        <v>97</v>
      </c>
      <c r="G12" s="86" t="s">
        <v>10</v>
      </c>
      <c r="H12" s="91">
        <v>1</v>
      </c>
      <c r="I12" s="70"/>
      <c r="J12" s="87">
        <f t="shared" si="0"/>
        <v>0</v>
      </c>
    </row>
    <row r="13" spans="1:10" ht="30" customHeight="1" outlineLevel="1" x14ac:dyDescent="0.2">
      <c r="A13" s="80">
        <v>9</v>
      </c>
      <c r="B13" s="80"/>
      <c r="C13" s="84" t="s">
        <v>11</v>
      </c>
      <c r="D13" s="113"/>
      <c r="E13" s="113"/>
      <c r="F13" s="85" t="s">
        <v>100</v>
      </c>
      <c r="G13" s="86" t="s">
        <v>10</v>
      </c>
      <c r="H13" s="86">
        <v>1</v>
      </c>
      <c r="I13" s="70"/>
      <c r="J13" s="87">
        <f t="shared" si="0"/>
        <v>0</v>
      </c>
    </row>
    <row r="14" spans="1:10" ht="13.5" thickBot="1" x14ac:dyDescent="0.25">
      <c r="A14" s="94"/>
      <c r="B14" s="94"/>
      <c r="C14" s="94"/>
      <c r="D14" s="94"/>
      <c r="E14" s="95"/>
      <c r="F14" s="94"/>
      <c r="G14" s="96"/>
      <c r="H14" s="96"/>
      <c r="I14" s="94"/>
      <c r="J14" s="94"/>
    </row>
    <row r="15" spans="1:10" ht="23.25" customHeight="1" x14ac:dyDescent="0.25">
      <c r="A15" s="97"/>
      <c r="B15" s="97"/>
      <c r="C15" s="98" t="s">
        <v>14</v>
      </c>
      <c r="D15" s="97"/>
      <c r="E15" s="99"/>
      <c r="F15" s="97"/>
      <c r="G15" s="100"/>
      <c r="H15" s="100"/>
      <c r="I15" s="97"/>
      <c r="J15" s="101">
        <f>SUM(J5)</f>
        <v>0</v>
      </c>
    </row>
    <row r="18" collapsed="1" x14ac:dyDescent="0.2"/>
    <row r="27" collapsed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15" customHeight="1" x14ac:dyDescent="0.2"/>
    <row r="48" ht="24.95" customHeight="1" x14ac:dyDescent="0.2"/>
    <row r="49" ht="18" customHeight="1" x14ac:dyDescent="0.2"/>
    <row r="50" ht="24.95" customHeight="1" x14ac:dyDescent="0.2"/>
    <row r="51" ht="24.95" customHeight="1" x14ac:dyDescent="0.2"/>
  </sheetData>
  <sheetProtection algorithmName="SHA-512" hashValue="LC/5IHtIip4ai/U47GK9IHt81BLMIEBzQ1kzn5UOjaC61JAYJqGVfbmU+CPhwi0NkTkXWmAOYcszzd1wDtYQhw==" saltValue="5fkNfnsqAptpVWNAJxBDMA==" spinCount="100000" sheet="1"/>
  <autoFilter ref="A2:J51" xr:uid="{00000000-0009-0000-0000-000006000000}"/>
  <dataConsolidate/>
  <phoneticPr fontId="0" type="noConversion"/>
  <hyperlinks>
    <hyperlink ref="E20" r:id="rId1" display="DXP 44 HD 4K" xr:uid="{00000000-0004-0000-0600-000000000000}"/>
    <hyperlink ref="E22" r:id="rId2" display="DTP HDMI 4K 230 Tx" xr:uid="{00000000-0004-0000-0600-000001000000}"/>
    <hyperlink ref="E23" r:id="rId3" display="DTP HDMI 4K 230 Rx" xr:uid="{00000000-0004-0000-0600-000002000000}"/>
  </hyperlinks>
  <pageMargins left="0.25" right="0.25" top="0.75" bottom="0.75" header="0.3" footer="0.3"/>
  <pageSetup paperSize="9" scale="54" firstPageNumber="0" fitToHeight="0" orientation="portrait" r:id="rId4"/>
  <headerFooter alignWithMargins="0">
    <oddFooter>&amp;C&amp;P/&amp;N</oddFooter>
  </headerFooter>
  <rowBreaks count="1" manualBreakCount="1">
    <brk id="46" max="14" man="1"/>
  </rowBreak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Rekapitulace</vt:lpstr>
      <vt:lpstr>Polsuchárna 1035</vt:lpstr>
      <vt:lpstr>Posluchárna 1037</vt:lpstr>
      <vt:lpstr>Posluchárna 2037</vt:lpstr>
      <vt:lpstr>Posluchárna 2042</vt:lpstr>
      <vt:lpstr>Technická místnost společná tec</vt:lpstr>
      <vt:lpstr>Cvičebna 1036</vt:lpstr>
      <vt:lpstr>'Cvičebna 1036'!Excel_BuiltIn_Print_Titles_1</vt:lpstr>
      <vt:lpstr>'Polsuchárna 1035'!Excel_BuiltIn_Print_Titles_1</vt:lpstr>
      <vt:lpstr>'Posluchárna 1037'!Excel_BuiltIn_Print_Titles_1</vt:lpstr>
      <vt:lpstr>'Posluchárna 2037'!Excel_BuiltIn_Print_Titles_1</vt:lpstr>
      <vt:lpstr>'Posluchárna 2042'!Excel_BuiltIn_Print_Titles_1</vt:lpstr>
      <vt:lpstr>'Technická místnost společná tec'!Excel_BuiltIn_Print_Titles_1</vt:lpstr>
      <vt:lpstr>'Cvičebna 1036'!Názvy_tisku</vt:lpstr>
      <vt:lpstr>'Polsuchárna 1035'!Názvy_tisku</vt:lpstr>
      <vt:lpstr>'Posluchárna 1037'!Názvy_tisku</vt:lpstr>
      <vt:lpstr>'Posluchárna 2037'!Názvy_tisku</vt:lpstr>
      <vt:lpstr>'Posluchárna 2042'!Názvy_tisku</vt:lpstr>
      <vt:lpstr>'Technická místnost společná tec'!Názvy_tisku</vt:lpstr>
      <vt:lpstr>'Cvičebna 1036'!Oblast_tisku</vt:lpstr>
      <vt:lpstr>'Polsuchárna 1035'!Oblast_tisku</vt:lpstr>
      <vt:lpstr>'Posluchárna 1037'!Oblast_tisku</vt:lpstr>
      <vt:lpstr>'Posluchárna 2037'!Oblast_tisku</vt:lpstr>
      <vt:lpstr>'Posluchárna 2042'!Oblast_tisku</vt:lpstr>
      <vt:lpstr>Rekapitulace!Oblast_tisku</vt:lpstr>
      <vt:lpstr>'Technická místnost společná tec'!Oblast_tisku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Martin Škarek</cp:lastModifiedBy>
  <cp:lastPrinted>2020-03-10T13:38:31Z</cp:lastPrinted>
  <dcterms:created xsi:type="dcterms:W3CDTF">2016-07-01T11:27:08Z</dcterms:created>
  <dcterms:modified xsi:type="dcterms:W3CDTF">2020-04-06T09:20:23Z</dcterms:modified>
</cp:coreProperties>
</file>